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\GRUPO 14\LLAVE EN MANO\"/>
    </mc:Choice>
  </mc:AlternateContent>
  <bookViews>
    <workbookView xWindow="12855" yWindow="465" windowWidth="12735" windowHeight="14175"/>
  </bookViews>
  <sheets>
    <sheet name="RESUMEN" sheetId="1" r:id="rId1"/>
  </sheets>
  <calcPr calcId="171027"/>
</workbook>
</file>

<file path=xl/calcChain.xml><?xml version="1.0" encoding="utf-8"?>
<calcChain xmlns="http://schemas.openxmlformats.org/spreadsheetml/2006/main">
  <c r="F65" i="1" l="1"/>
  <c r="F63" i="1"/>
  <c r="F6" i="1" l="1"/>
  <c r="F12" i="1" l="1"/>
  <c r="F11" i="1"/>
  <c r="F19" i="1"/>
  <c r="E32" i="1"/>
  <c r="F21" i="1"/>
  <c r="F20" i="1"/>
  <c r="F18" i="1"/>
  <c r="F17" i="1" l="1"/>
  <c r="F23" i="1" s="1"/>
  <c r="F24" i="1" l="1"/>
  <c r="F25" i="1"/>
  <c r="F26" i="1" s="1"/>
  <c r="F55" i="1" l="1"/>
  <c r="F54" i="1"/>
  <c r="F53" i="1"/>
  <c r="F56" i="1"/>
  <c r="F32" i="1"/>
  <c r="F52" i="1" l="1"/>
  <c r="F60" i="1" s="1"/>
  <c r="F61" i="1" s="1"/>
  <c r="F59" i="1" l="1"/>
  <c r="F58" i="1"/>
  <c r="F57" i="1" l="1"/>
  <c r="F62" i="1" s="1"/>
  <c r="F44" i="1" l="1"/>
  <c r="F33" i="1"/>
  <c r="E31" i="1"/>
  <c r="F31" i="1" s="1"/>
  <c r="E30" i="1"/>
  <c r="F30" i="1" l="1"/>
  <c r="F29" i="1" s="1"/>
  <c r="F42" i="1"/>
  <c r="F43" i="1"/>
  <c r="F37" i="1" l="1"/>
  <c r="F38" i="1" s="1"/>
  <c r="F35" i="1"/>
  <c r="F36" i="1"/>
  <c r="F41" i="1"/>
  <c r="F46" i="1" s="1"/>
  <c r="F47" i="1" l="1"/>
  <c r="F48" i="1"/>
  <c r="F49" i="1" s="1"/>
  <c r="F34" i="1"/>
  <c r="F39" i="1" s="1"/>
  <c r="F45" i="1" l="1"/>
  <c r="F50" i="1" s="1"/>
  <c r="F22" i="1"/>
  <c r="F27" i="1" s="1"/>
</calcChain>
</file>

<file path=xl/comments1.xml><?xml version="1.0" encoding="utf-8"?>
<comments xmlns="http://schemas.openxmlformats.org/spreadsheetml/2006/main">
  <authors>
    <author>SONIA PATRICIA GRANADOS VERA</author>
  </authors>
  <commentList>
    <comment ref="D20" authorId="0" shapeId="0">
      <text>
        <r>
          <rPr>
            <b/>
            <sz val="9"/>
            <color indexed="81"/>
            <rFont val="Tahoma"/>
            <family val="2"/>
          </rPr>
          <t>SONIA PATRICIA GRANADOS VERA:</t>
        </r>
        <r>
          <rPr>
            <sz val="9"/>
            <color indexed="81"/>
            <rFont val="Tahoma"/>
            <family val="2"/>
          </rPr>
          <t xml:space="preserve">
MEDIDA DE COLDEPORTES</t>
        </r>
      </text>
    </comment>
  </commentList>
</comments>
</file>

<file path=xl/sharedStrings.xml><?xml version="1.0" encoding="utf-8"?>
<sst xmlns="http://schemas.openxmlformats.org/spreadsheetml/2006/main" count="86" uniqueCount="43">
  <si>
    <t>B</t>
  </si>
  <si>
    <t>C</t>
  </si>
  <si>
    <t>D</t>
  </si>
  <si>
    <t>DESCRIPCIÓN</t>
  </si>
  <si>
    <t>VALOR TOTAL</t>
  </si>
  <si>
    <t>ÍTEM</t>
  </si>
  <si>
    <t>UND</t>
  </si>
  <si>
    <t>CANTIDAD</t>
  </si>
  <si>
    <t>PRECIOS UNITARIOS</t>
  </si>
  <si>
    <t>VALOR DIRECTO OBRA</t>
  </si>
  <si>
    <r>
      <t>m</t>
    </r>
    <r>
      <rPr>
        <vertAlign val="superscript"/>
        <sz val="9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/>
    </r>
  </si>
  <si>
    <t>Zonas Duras</t>
  </si>
  <si>
    <t>Zonas Blandas</t>
  </si>
  <si>
    <t>Cancha Multiple (Incluye malla contra impacto, demarcacion y pintura)</t>
  </si>
  <si>
    <t>Gl</t>
  </si>
  <si>
    <t xml:space="preserve">VALOR COSTOS INDIRECTOS </t>
  </si>
  <si>
    <t>Administración</t>
  </si>
  <si>
    <t xml:space="preserve">Imprevistos </t>
  </si>
  <si>
    <t>Utilidad</t>
  </si>
  <si>
    <t>Valor  IVA sobre la utilidad</t>
  </si>
  <si>
    <t>E</t>
  </si>
  <si>
    <t>EJECUCIÓN DE ESTUDIOS, DISEÑOS, CONSTRUCCIÓN Y PUESTA EN FUNCIONAMIENTO DE UN PARQUE RECREO DEPORTIVO UBICADO EN LA URBANIZACION TULIPANES EN EL MUNICIPIO DE PALMIRA-DEPARTAMENTO DE VALLE DEL CAUCA, UN PARQUE RECREO DEPORTIVO UBICADO EN LA URBANIZACIÓN MIRADOR LLANO GRANDE EN EL MUNICIPIO DE PEREIRA- DEPARTAMENTO DE RISARALDA,   UN PARQUE RECREO DEPORTIVO EN LA URBANIZACION MI SUEÑO EN EL MUNICIPIO DE VIJES EN EL DEPARTAMENTO DE VALLE DEL CAUCA Y UN PARQUE RECREO DEPORTIVO UBICADO EN EL CONJUNTO RESIDENCIAL SAN JOSE EN EL MUNICIPIO DE ARMENIA EN EL DEPARTAMENTO DE QUINDIO.</t>
  </si>
  <si>
    <t>ELABORACIÓN DE ESTUDIOS Y DISEÑOS DE EJECUCIÓN DE UN PARQUE RECREO DEPORTIVO EN LA URBANIZACION TULIPANES EN EL MUNICIPIO DE  PALMIRA EN EL DEPARTAMENTO DE VALLE DEL CAUCA.</t>
  </si>
  <si>
    <t>ELABORACIÓN DE ESTUDIOS Y DISEÑOS DE EJECUCIÓN DE UN PARQUE RECREO DEPORTIVO UBICADO EN LA URBANIZACIÓN MI SUEÑO EN EL MUNICIPIO DE VIJES- DEPARTAMENTO DE VALLE DEL CAUCA</t>
  </si>
  <si>
    <t>ELABORACIÓN DE ESTUDIOS Y DISEÑOS DE EJECUCIÓN DE UN PARQUE RECREO DEPORTIVO UBICADO EN EL CONJUNTO RESIDENCIAL SAN JOSE EN EL MUNICIPIO DE ARMENIA EN EL DEPARTAMENTO DE QUINDIO</t>
  </si>
  <si>
    <t>1. ETAPA I. EJECUCIÓN DE ESTUDIOS Y DISEÑOS DE UN PARQUE RECREO DEPORTIVO UBICADO EN LA URBANIZACION TULIPANES EN EL MUNICIPIO DE PALMIRA,DEPARTAMENTO DE VALLE DEL CAUCA; UN PARQUE RECREO DEPORTIVO UBICADO EN LA URBANIZACIÓN MIRADOR LLANO GRANDE EN EL MUNICIPIO DE PEREIRA, DEPARTAMENTO DE RISARALDA;  UN PARQUE RECREO DEPORTIVO EN LA URBANIZACION MI SUEÑO EN EL MUNICIPIO DE VIJES EN EL DEPARTAMENTO DE VALLE DEL CAUCA; Y UN PARQUE RECREO DEPORTIVO UBICADO EN EL CONJUNTO RESIDENCIAL SAN JOSE EN EL MUNICIPIO DE ARMENIA, DEPARTAMENTO DE QUINDIO</t>
  </si>
  <si>
    <t>2. ETAPA II.  CONSTRUCCIÓN Y PUESTA EN FUNCIONAMIENTO DE UN PARQUE RECREO DEPORTIVO UBICADO EN LA URBANIZACION TULIPANES EN EL MUNICIPIO DE PALMIRA,DEPARTAMENTO DE VALLE DEL CAUCA; UN PARQUE RECREO DEPORTIVO UBICADO EN LA URBANIZACIÓN MIRADOR LLANO GRANDE EN EL MUNICIPIO DE PEREIRA, DEPARTAMENTO DE RISARALDA;  UN PARQUE RECREO DEPORTIVO EN LA URBANIZACION MI SUEÑO EN EL MUNICIPIO DE VIJES EN EL DEPARTAMENTO DE VALLE DEL CAUCA; Y UN PARQUE RECREO DEPORTIVO UBICADO EN EL CONJUNTO RESIDENCIAL SAN JOSE EN EL MUNICIPIO DE ARMENIA, DEPARTAMENTO DE QUINDIO</t>
  </si>
  <si>
    <t>ELABORACIÓN DE ESTUDIOS Y DISEÑOS DE EJECUCIÓN DE UN PARQUE RECREO DEPORTIVO UBICADO EN LA URBANIZACIÓN MIRADOR LLANO GRANDE EN EL  MUNICIPIO DE PEREIRA - DEPARTAMENTO DE RISARALDA.</t>
  </si>
  <si>
    <t>PARQUE RECREO DEPORTIVO UBICADO EN EL CONJUNTO RESIDENCIAL SAN JOSE EN EL MUNICIPIO DE ARMENIA, DEPARTAMENTO DE QUINDIO (2,258 M2)</t>
  </si>
  <si>
    <t>VALOR DEL IVA PROYECTOS  (19 %)</t>
  </si>
  <si>
    <t>Cancha Multiple (Incluye marcos, mallas, malla contra impacto, demarcación y pintura)</t>
  </si>
  <si>
    <t>Juegos Infantiles (Segun recomendaciones minimas de construcción y Gimnasio Biosaludable (11 maquinas + tableros señalizadoras)</t>
  </si>
  <si>
    <t>VALOR TOTAL ETAPA DE ESTUDIOS Y DISEÑOS (NO INCLUYE IVA)</t>
  </si>
  <si>
    <t xml:space="preserve">A. VALOR TOTAL ETAPA DE ESTUDIOS Y DISEÑOS  ETAPA  I </t>
  </si>
  <si>
    <t>COSTO TOTAL OBRA PALMIRA</t>
  </si>
  <si>
    <t>COSTO TOTAL OBRA PEREIRA</t>
  </si>
  <si>
    <t>COSTO TOTAL OBRA VIJES</t>
  </si>
  <si>
    <t>COSTO TOTAL OBRA ARMENIA</t>
  </si>
  <si>
    <t>F. VALOR TOTAL DE OBRA (B + C + D + E)</t>
  </si>
  <si>
    <t>G. VALOR TOTAL DE LLAVE EN MANO (A + F)</t>
  </si>
  <si>
    <t xml:space="preserve">PARQUE RECREO DEPORTIVO UBICADO EN LA URBANIZACION TULIPANES EN EL MUNICIPIO DE PALMIRA, DEPARTAMENTO DE VALLE DEL CAUCA </t>
  </si>
  <si>
    <t xml:space="preserve">PARQUE RECREO DEPORTIVO UBICADO EN LA URBANIZACIÓN MIRADOR LLANO GRANDE EN EL MUNICIPIO DE PEREIRA, DEPARTAMENTO DE RISARALDA </t>
  </si>
  <si>
    <t xml:space="preserve">PARQUE RECREO DEPORTIVO EN LA URBANIZACION MI SUEÑO EN EL MUNICIPIO DE VIJES, DEPARTAMENTO DE VALLE DEL CAUCA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</si>
</sst>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6" formatCode="&quot;$&quot;#,##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10"/>
      <color rgb="FF000000"/>
      <name val="Arial Narrow"/>
      <family val="2"/>
    </font>
    <font>
      <sz val="9"/>
      <color rgb="FF000000"/>
      <name val="Arial Narrow"/>
      <family val="2"/>
    </font>
    <font>
      <vertAlign val="superscript"/>
      <sz val="9"/>
      <color rgb="FF000000"/>
      <name val="Arial Narrow"/>
      <family val="2"/>
    </font>
    <font>
      <sz val="11"/>
      <color rgb="FF000000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74">
    <xf numFmtId="0" fontId="0" fillId="0" borderId="0" xfId="0"/>
    <xf numFmtId="41" fontId="2" fillId="0" borderId="0" xfId="1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1" fontId="3" fillId="0" borderId="1" xfId="1" applyFont="1" applyBorder="1" applyAlignment="1">
      <alignment vertical="center"/>
    </xf>
    <xf numFmtId="41" fontId="5" fillId="0" borderId="1" xfId="1" applyFont="1" applyBorder="1" applyAlignment="1">
      <alignment horizontal="center" vertical="center"/>
    </xf>
    <xf numFmtId="41" fontId="7" fillId="0" borderId="1" xfId="1" applyFont="1" applyBorder="1" applyAlignment="1">
      <alignment vertical="center"/>
    </xf>
    <xf numFmtId="0" fontId="8" fillId="5" borderId="1" xfId="0" applyFont="1" applyFill="1" applyBorder="1" applyAlignment="1">
      <alignment horizontal="center" vertical="center" wrapText="1"/>
    </xf>
    <xf numFmtId="41" fontId="5" fillId="4" borderId="2" xfId="0" applyNumberFormat="1" applyFont="1" applyFill="1" applyBorder="1" applyAlignment="1">
      <alignment vertical="center" wrapText="1"/>
    </xf>
    <xf numFmtId="0" fontId="5" fillId="4" borderId="3" xfId="0" applyFont="1" applyFill="1" applyBorder="1" applyAlignment="1">
      <alignment horizontal="left" vertical="center" wrapText="1" indent="3"/>
    </xf>
    <xf numFmtId="41" fontId="5" fillId="4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1" fontId="5" fillId="5" borderId="1" xfId="1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/>
    </xf>
    <xf numFmtId="10" fontId="7" fillId="0" borderId="1" xfId="0" applyNumberFormat="1" applyFont="1" applyBorder="1" applyAlignment="1">
      <alignment horizontal="center" vertical="center" wrapText="1"/>
    </xf>
    <xf numFmtId="41" fontId="5" fillId="3" borderId="1" xfId="1" applyFont="1" applyFill="1" applyBorder="1" applyAlignment="1">
      <alignment horizontal="center" vertical="center" wrapText="1"/>
    </xf>
    <xf numFmtId="41" fontId="7" fillId="0" borderId="0" xfId="1" applyFont="1" applyAlignment="1">
      <alignment vertical="center"/>
    </xf>
    <xf numFmtId="166" fontId="5" fillId="6" borderId="1" xfId="1" applyNumberFormat="1" applyFont="1" applyFill="1" applyBorder="1" applyAlignment="1">
      <alignment horizontal="right" vertical="center"/>
    </xf>
    <xf numFmtId="166" fontId="7" fillId="6" borderId="1" xfId="1" applyNumberFormat="1" applyFont="1" applyFill="1" applyBorder="1" applyAlignment="1">
      <alignment vertical="center"/>
    </xf>
    <xf numFmtId="166" fontId="5" fillId="6" borderId="1" xfId="1" applyNumberFormat="1" applyFont="1" applyFill="1" applyBorder="1" applyAlignment="1">
      <alignment vertical="center"/>
    </xf>
    <xf numFmtId="41" fontId="2" fillId="0" borderId="0" xfId="1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1" fontId="3" fillId="0" borderId="1" xfId="1" applyFont="1" applyBorder="1" applyAlignment="1">
      <alignment vertical="center"/>
    </xf>
    <xf numFmtId="41" fontId="7" fillId="0" borderId="1" xfId="1" applyFont="1" applyBorder="1" applyAlignment="1">
      <alignment vertical="center"/>
    </xf>
    <xf numFmtId="0" fontId="5" fillId="4" borderId="3" xfId="0" applyFont="1" applyFill="1" applyBorder="1" applyAlignment="1">
      <alignment horizontal="left" vertical="center" wrapText="1" indent="3"/>
    </xf>
    <xf numFmtId="41" fontId="5" fillId="4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1" fontId="3" fillId="0" borderId="1" xfId="1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41" fontId="5" fillId="5" borderId="1" xfId="1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/>
    </xf>
    <xf numFmtId="10" fontId="7" fillId="0" borderId="1" xfId="0" applyNumberFormat="1" applyFont="1" applyBorder="1" applyAlignment="1">
      <alignment horizontal="center" vertical="center" wrapText="1"/>
    </xf>
    <xf numFmtId="166" fontId="7" fillId="6" borderId="1" xfId="1" applyNumberFormat="1" applyFont="1" applyFill="1" applyBorder="1" applyAlignment="1">
      <alignment vertical="center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41" fontId="5" fillId="0" borderId="1" xfId="1" applyFont="1" applyBorder="1" applyAlignment="1">
      <alignment horizontal="left" vertical="center" wrapText="1"/>
    </xf>
    <xf numFmtId="41" fontId="6" fillId="0" borderId="1" xfId="1" applyFont="1" applyBorder="1" applyAlignment="1">
      <alignment horizontal="left" vertical="center" wrapText="1"/>
    </xf>
    <xf numFmtId="9" fontId="7" fillId="0" borderId="3" xfId="0" applyNumberFormat="1" applyFont="1" applyBorder="1" applyAlignment="1">
      <alignment horizontal="center" vertical="center" wrapText="1"/>
    </xf>
    <xf numFmtId="9" fontId="7" fillId="0" borderId="5" xfId="0" applyNumberFormat="1" applyFont="1" applyBorder="1" applyAlignment="1">
      <alignment horizontal="center" vertical="center" wrapText="1"/>
    </xf>
    <xf numFmtId="41" fontId="5" fillId="0" borderId="1" xfId="1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41" fontId="4" fillId="0" borderId="3" xfId="1" applyFont="1" applyBorder="1" applyAlignment="1">
      <alignment horizontal="left" vertical="center" wrapText="1"/>
    </xf>
    <xf numFmtId="41" fontId="4" fillId="0" borderId="4" xfId="1" applyFont="1" applyBorder="1" applyAlignment="1">
      <alignment horizontal="left" vertical="center" wrapText="1"/>
    </xf>
    <xf numFmtId="41" fontId="4" fillId="0" borderId="5" xfId="1" applyFont="1" applyBorder="1" applyAlignment="1">
      <alignment horizontal="left" vertical="center" wrapText="1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F65"/>
  <sheetViews>
    <sheetView tabSelected="1" zoomScaleNormal="100" workbookViewId="0">
      <selection activeCell="E71" sqref="E71"/>
    </sheetView>
  </sheetViews>
  <sheetFormatPr baseColWidth="10" defaultColWidth="11.42578125" defaultRowHeight="16.5" x14ac:dyDescent="0.25"/>
  <cols>
    <col min="1" max="1" width="6.42578125" style="1" bestFit="1" customWidth="1"/>
    <col min="2" max="2" width="33" style="1" customWidth="1"/>
    <col min="3" max="3" width="13.140625" style="1" bestFit="1" customWidth="1"/>
    <col min="4" max="4" width="27.85546875" style="1" customWidth="1"/>
    <col min="5" max="5" width="23.42578125" style="1" customWidth="1"/>
    <col min="6" max="6" width="20.42578125" style="1" customWidth="1"/>
    <col min="7" max="7" width="16" style="1" customWidth="1"/>
    <col min="8" max="8" width="15.140625" style="1" customWidth="1"/>
    <col min="9" max="9" width="17.140625" style="1" customWidth="1"/>
    <col min="10" max="11" width="11.42578125" style="1"/>
    <col min="12" max="12" width="19" style="1" customWidth="1"/>
    <col min="13" max="13" width="21.85546875" style="1" customWidth="1"/>
    <col min="14" max="16384" width="11.42578125" style="1"/>
  </cols>
  <sheetData>
    <row r="1" spans="1:6" ht="45.75" customHeight="1" x14ac:dyDescent="0.25">
      <c r="A1" s="43" t="s">
        <v>21</v>
      </c>
      <c r="B1" s="44"/>
      <c r="C1" s="44"/>
      <c r="D1" s="44"/>
      <c r="E1" s="44"/>
      <c r="F1" s="45"/>
    </row>
    <row r="2" spans="1:6" ht="27" customHeight="1" x14ac:dyDescent="0.25">
      <c r="A2" s="46"/>
      <c r="B2" s="47"/>
      <c r="C2" s="47"/>
      <c r="D2" s="47"/>
      <c r="E2" s="47"/>
      <c r="F2" s="48"/>
    </row>
    <row r="3" spans="1:6" ht="45.75" customHeight="1" x14ac:dyDescent="0.25">
      <c r="A3" s="43" t="s">
        <v>25</v>
      </c>
      <c r="B3" s="44"/>
      <c r="C3" s="44"/>
      <c r="D3" s="44"/>
      <c r="E3" s="44"/>
      <c r="F3" s="45"/>
    </row>
    <row r="4" spans="1:6" ht="18.75" customHeight="1" x14ac:dyDescent="0.25">
      <c r="A4" s="46"/>
      <c r="B4" s="47"/>
      <c r="C4" s="47"/>
      <c r="D4" s="47"/>
      <c r="E4" s="47"/>
      <c r="F4" s="48"/>
    </row>
    <row r="5" spans="1:6" ht="18" customHeight="1" x14ac:dyDescent="0.25">
      <c r="A5" s="53" t="s">
        <v>3</v>
      </c>
      <c r="B5" s="53"/>
      <c r="C5" s="53"/>
      <c r="D5" s="53"/>
      <c r="E5" s="53"/>
      <c r="F5" s="4" t="s">
        <v>4</v>
      </c>
    </row>
    <row r="6" spans="1:6" ht="18" customHeight="1" x14ac:dyDescent="0.25">
      <c r="A6" s="49" t="s">
        <v>32</v>
      </c>
      <c r="B6" s="49"/>
      <c r="C6" s="49"/>
      <c r="D6" s="49"/>
      <c r="E6" s="49"/>
      <c r="F6" s="22">
        <f>+F7+F8+F9+F10</f>
        <v>0</v>
      </c>
    </row>
    <row r="7" spans="1:6" ht="31.5" customHeight="1" x14ac:dyDescent="0.25">
      <c r="A7" s="50" t="s">
        <v>22</v>
      </c>
      <c r="B7" s="50"/>
      <c r="C7" s="50"/>
      <c r="D7" s="50"/>
      <c r="E7" s="50"/>
      <c r="F7" s="23"/>
    </row>
    <row r="8" spans="1:6" ht="39" customHeight="1" x14ac:dyDescent="0.25">
      <c r="A8" s="50" t="s">
        <v>27</v>
      </c>
      <c r="B8" s="50"/>
      <c r="C8" s="50"/>
      <c r="D8" s="50"/>
      <c r="E8" s="50"/>
      <c r="F8" s="23"/>
    </row>
    <row r="9" spans="1:6" s="25" customFormat="1" ht="39" customHeight="1" x14ac:dyDescent="0.25">
      <c r="A9" s="50" t="s">
        <v>23</v>
      </c>
      <c r="B9" s="50"/>
      <c r="C9" s="50"/>
      <c r="D9" s="50"/>
      <c r="E9" s="50"/>
      <c r="F9" s="42"/>
    </row>
    <row r="10" spans="1:6" ht="45.75" customHeight="1" x14ac:dyDescent="0.25">
      <c r="A10" s="50" t="s">
        <v>24</v>
      </c>
      <c r="B10" s="50"/>
      <c r="C10" s="50"/>
      <c r="D10" s="50"/>
      <c r="E10" s="50"/>
      <c r="F10" s="23"/>
    </row>
    <row r="11" spans="1:6" ht="19.5" customHeight="1" x14ac:dyDescent="0.25">
      <c r="A11" s="71" t="s">
        <v>29</v>
      </c>
      <c r="B11" s="72"/>
      <c r="C11" s="72"/>
      <c r="D11" s="72"/>
      <c r="E11" s="73"/>
      <c r="F11" s="24">
        <f>+ROUND(F6*0.19,0)</f>
        <v>0</v>
      </c>
    </row>
    <row r="12" spans="1:6" ht="18" customHeight="1" x14ac:dyDescent="0.25">
      <c r="A12" s="49" t="s">
        <v>33</v>
      </c>
      <c r="B12" s="49"/>
      <c r="C12" s="49"/>
      <c r="D12" s="49"/>
      <c r="E12" s="49"/>
      <c r="F12" s="22">
        <f>+F6+F11</f>
        <v>0</v>
      </c>
    </row>
    <row r="13" spans="1:6" ht="32.25" customHeight="1" x14ac:dyDescent="0.25">
      <c r="A13" s="54" t="s">
        <v>26</v>
      </c>
      <c r="B13" s="54"/>
      <c r="C13" s="54"/>
      <c r="D13" s="54"/>
      <c r="E13" s="54"/>
      <c r="F13" s="54"/>
    </row>
    <row r="14" spans="1:6" ht="33" customHeight="1" x14ac:dyDescent="0.25">
      <c r="A14" s="54"/>
      <c r="B14" s="54"/>
      <c r="C14" s="54"/>
      <c r="D14" s="54"/>
      <c r="E14" s="54"/>
      <c r="F14" s="54"/>
    </row>
    <row r="15" spans="1:6" ht="25.5" customHeight="1" x14ac:dyDescent="0.25">
      <c r="A15" s="6" t="s">
        <v>5</v>
      </c>
      <c r="B15" s="6" t="s">
        <v>3</v>
      </c>
      <c r="C15" s="6" t="s">
        <v>6</v>
      </c>
      <c r="D15" s="6" t="s">
        <v>7</v>
      </c>
      <c r="E15" s="6" t="s">
        <v>8</v>
      </c>
      <c r="F15" s="6" t="s">
        <v>4</v>
      </c>
    </row>
    <row r="16" spans="1:6" ht="30.75" customHeight="1" x14ac:dyDescent="0.25">
      <c r="A16" s="65" t="s">
        <v>40</v>
      </c>
      <c r="B16" s="66"/>
      <c r="C16" s="66"/>
      <c r="D16" s="66"/>
      <c r="E16" s="66"/>
      <c r="F16" s="7"/>
    </row>
    <row r="17" spans="1:6" ht="15" customHeight="1" x14ac:dyDescent="0.25">
      <c r="A17" s="8"/>
      <c r="B17" s="59" t="s">
        <v>9</v>
      </c>
      <c r="C17" s="59"/>
      <c r="D17" s="59"/>
      <c r="E17" s="59"/>
      <c r="F17" s="9">
        <f>SUM(F18:F21)</f>
        <v>0</v>
      </c>
    </row>
    <row r="18" spans="1:6" ht="15" customHeight="1" x14ac:dyDescent="0.25">
      <c r="A18" s="2">
        <v>1</v>
      </c>
      <c r="B18" s="10" t="s">
        <v>11</v>
      </c>
      <c r="C18" s="11" t="s">
        <v>10</v>
      </c>
      <c r="D18" s="33">
        <v>1595</v>
      </c>
      <c r="E18" s="27"/>
      <c r="F18" s="5">
        <f>ROUND(+D18*E18,0)</f>
        <v>0</v>
      </c>
    </row>
    <row r="19" spans="1:6" ht="15" customHeight="1" x14ac:dyDescent="0.25">
      <c r="A19" s="2">
        <v>2</v>
      </c>
      <c r="B19" s="10" t="s">
        <v>12</v>
      </c>
      <c r="C19" s="11" t="s">
        <v>10</v>
      </c>
      <c r="D19" s="33">
        <v>2000</v>
      </c>
      <c r="E19" s="27"/>
      <c r="F19" s="5">
        <f>ROUND(+D19*E19,0)</f>
        <v>0</v>
      </c>
    </row>
    <row r="20" spans="1:6" ht="30" customHeight="1" x14ac:dyDescent="0.25">
      <c r="A20" s="26">
        <v>3</v>
      </c>
      <c r="B20" s="10" t="s">
        <v>30</v>
      </c>
      <c r="C20" s="11" t="s">
        <v>10</v>
      </c>
      <c r="D20" s="33">
        <v>640</v>
      </c>
      <c r="E20" s="34"/>
      <c r="F20" s="5">
        <f>ROUND(+D20*E20,0)</f>
        <v>0</v>
      </c>
    </row>
    <row r="21" spans="1:6" ht="48" customHeight="1" x14ac:dyDescent="0.25">
      <c r="A21" s="26">
        <v>4</v>
      </c>
      <c r="B21" s="10" t="s">
        <v>31</v>
      </c>
      <c r="C21" s="11" t="s">
        <v>14</v>
      </c>
      <c r="D21" s="33">
        <v>1</v>
      </c>
      <c r="E21" s="27"/>
      <c r="F21" s="5">
        <f>ROUND(+D21*E21,0)</f>
        <v>0</v>
      </c>
    </row>
    <row r="22" spans="1:6" ht="15" customHeight="1" x14ac:dyDescent="0.25">
      <c r="A22" s="12"/>
      <c r="B22" s="60" t="s">
        <v>15</v>
      </c>
      <c r="C22" s="59"/>
      <c r="D22" s="59"/>
      <c r="E22" s="67"/>
      <c r="F22" s="13">
        <f>SUM(F23:F26)</f>
        <v>0</v>
      </c>
    </row>
    <row r="23" spans="1:6" ht="15" customHeight="1" x14ac:dyDescent="0.25">
      <c r="A23" s="14"/>
      <c r="B23" s="15" t="s">
        <v>16</v>
      </c>
      <c r="C23" s="16"/>
      <c r="D23" s="68"/>
      <c r="E23" s="69"/>
      <c r="F23" s="5">
        <f>ROUND(F17*C23,0)</f>
        <v>0</v>
      </c>
    </row>
    <row r="24" spans="1:6" ht="15" customHeight="1" x14ac:dyDescent="0.25">
      <c r="A24" s="14"/>
      <c r="B24" s="15" t="s">
        <v>17</v>
      </c>
      <c r="C24" s="17"/>
      <c r="D24" s="51"/>
      <c r="E24" s="52"/>
      <c r="F24" s="5">
        <f>ROUND(F17*C24,0)</f>
        <v>0</v>
      </c>
    </row>
    <row r="25" spans="1:6" ht="15" customHeight="1" x14ac:dyDescent="0.25">
      <c r="A25" s="14"/>
      <c r="B25" s="15" t="s">
        <v>18</v>
      </c>
      <c r="C25" s="17"/>
      <c r="D25" s="68"/>
      <c r="E25" s="69"/>
      <c r="F25" s="5">
        <f>ROUND(F17*C25,0)</f>
        <v>0</v>
      </c>
    </row>
    <row r="26" spans="1:6" x14ac:dyDescent="0.25">
      <c r="A26" s="14"/>
      <c r="B26" s="15" t="s">
        <v>19</v>
      </c>
      <c r="C26" s="17">
        <v>0.19</v>
      </c>
      <c r="D26" s="68"/>
      <c r="E26" s="69"/>
      <c r="F26" s="5">
        <f>+ROUND(F25*C26,0)</f>
        <v>0</v>
      </c>
    </row>
    <row r="27" spans="1:6" ht="15" customHeight="1" x14ac:dyDescent="0.25">
      <c r="A27" s="12" t="s">
        <v>0</v>
      </c>
      <c r="B27" s="18" t="s">
        <v>34</v>
      </c>
      <c r="C27" s="12"/>
      <c r="D27" s="64"/>
      <c r="E27" s="70"/>
      <c r="F27" s="13">
        <f>F17+F22</f>
        <v>0</v>
      </c>
    </row>
    <row r="28" spans="1:6" ht="39" customHeight="1" x14ac:dyDescent="0.25">
      <c r="A28" s="60" t="s">
        <v>41</v>
      </c>
      <c r="B28" s="59"/>
      <c r="C28" s="59"/>
      <c r="D28" s="59"/>
      <c r="E28" s="59"/>
      <c r="F28" s="9"/>
    </row>
    <row r="29" spans="1:6" ht="15" customHeight="1" x14ac:dyDescent="0.25">
      <c r="A29" s="8"/>
      <c r="B29" s="59" t="s">
        <v>9</v>
      </c>
      <c r="C29" s="59"/>
      <c r="D29" s="59"/>
      <c r="E29" s="59"/>
      <c r="F29" s="9">
        <f>SUM(F30:F33)</f>
        <v>0</v>
      </c>
    </row>
    <row r="30" spans="1:6" ht="15" customHeight="1" x14ac:dyDescent="0.25">
      <c r="A30" s="2">
        <v>5</v>
      </c>
      <c r="B30" s="10" t="s">
        <v>11</v>
      </c>
      <c r="C30" s="11" t="s">
        <v>10</v>
      </c>
      <c r="D30" s="33">
        <v>1040</v>
      </c>
      <c r="E30" s="3">
        <f>E18</f>
        <v>0</v>
      </c>
      <c r="F30" s="5">
        <f>ROUND(D30*E30,0)</f>
        <v>0</v>
      </c>
    </row>
    <row r="31" spans="1:6" ht="15" customHeight="1" x14ac:dyDescent="0.25">
      <c r="A31" s="2">
        <v>6</v>
      </c>
      <c r="B31" s="10" t="s">
        <v>12</v>
      </c>
      <c r="C31" s="11" t="s">
        <v>10</v>
      </c>
      <c r="D31" s="33">
        <v>2000</v>
      </c>
      <c r="E31" s="3">
        <f>E19</f>
        <v>0</v>
      </c>
      <c r="F31" s="5">
        <f>ROUND(D31*E31,0)</f>
        <v>0</v>
      </c>
    </row>
    <row r="32" spans="1:6" ht="27" x14ac:dyDescent="0.25">
      <c r="A32" s="26">
        <v>7</v>
      </c>
      <c r="B32" s="31" t="s">
        <v>13</v>
      </c>
      <c r="C32" s="32" t="s">
        <v>10</v>
      </c>
      <c r="D32" s="33">
        <v>640</v>
      </c>
      <c r="E32" s="34">
        <f>+E20</f>
        <v>0</v>
      </c>
      <c r="F32" s="28">
        <f>ROUND(D32*E32,0)</f>
        <v>0</v>
      </c>
    </row>
    <row r="33" spans="1:6" s="25" customFormat="1" ht="45.75" customHeight="1" x14ac:dyDescent="0.25">
      <c r="A33" s="26">
        <v>8</v>
      </c>
      <c r="B33" s="31" t="s">
        <v>31</v>
      </c>
      <c r="C33" s="11" t="s">
        <v>14</v>
      </c>
      <c r="D33" s="33">
        <v>1</v>
      </c>
      <c r="E33" s="3"/>
      <c r="F33" s="5">
        <f>ROUND(D33*E33,0)</f>
        <v>0</v>
      </c>
    </row>
    <row r="34" spans="1:6" ht="15" customHeight="1" x14ac:dyDescent="0.25">
      <c r="A34" s="12"/>
      <c r="B34" s="60" t="s">
        <v>15</v>
      </c>
      <c r="C34" s="59"/>
      <c r="D34" s="59"/>
      <c r="E34" s="59"/>
      <c r="F34" s="13">
        <f>SUM(F35:F38)</f>
        <v>0</v>
      </c>
    </row>
    <row r="35" spans="1:6" ht="15" customHeight="1" x14ac:dyDescent="0.25">
      <c r="A35" s="14"/>
      <c r="B35" s="15" t="s">
        <v>16</v>
      </c>
      <c r="C35" s="16"/>
      <c r="D35" s="61"/>
      <c r="E35" s="68"/>
      <c r="F35" s="5">
        <f>ROUND(F29*C35,0)</f>
        <v>0</v>
      </c>
    </row>
    <row r="36" spans="1:6" ht="15" customHeight="1" x14ac:dyDescent="0.25">
      <c r="A36" s="14"/>
      <c r="B36" s="15" t="s">
        <v>17</v>
      </c>
      <c r="C36" s="17"/>
      <c r="D36" s="62"/>
      <c r="E36" s="68"/>
      <c r="F36" s="5">
        <f>ROUND(F29*C36,0)</f>
        <v>0</v>
      </c>
    </row>
    <row r="37" spans="1:6" ht="15" customHeight="1" x14ac:dyDescent="0.25">
      <c r="A37" s="14"/>
      <c r="B37" s="15" t="s">
        <v>18</v>
      </c>
      <c r="C37" s="17"/>
      <c r="D37" s="61"/>
      <c r="E37" s="68"/>
      <c r="F37" s="5">
        <f>ROUND(F29*C37,0)</f>
        <v>0</v>
      </c>
    </row>
    <row r="38" spans="1:6" ht="15" customHeight="1" x14ac:dyDescent="0.25">
      <c r="A38" s="14"/>
      <c r="B38" s="15" t="s">
        <v>19</v>
      </c>
      <c r="C38" s="17">
        <v>0.19</v>
      </c>
      <c r="D38" s="61"/>
      <c r="E38" s="68"/>
      <c r="F38" s="5">
        <f>+ROUND(F37*C38,0)</f>
        <v>0</v>
      </c>
    </row>
    <row r="39" spans="1:6" ht="15" customHeight="1" x14ac:dyDescent="0.25">
      <c r="A39" s="12" t="s">
        <v>1</v>
      </c>
      <c r="B39" s="18" t="s">
        <v>35</v>
      </c>
      <c r="C39" s="12"/>
      <c r="D39" s="63"/>
      <c r="E39" s="64"/>
      <c r="F39" s="13">
        <f>+F29+F34</f>
        <v>0</v>
      </c>
    </row>
    <row r="40" spans="1:6" ht="31.5" customHeight="1" x14ac:dyDescent="0.25">
      <c r="A40" s="60" t="s">
        <v>42</v>
      </c>
      <c r="B40" s="59"/>
      <c r="C40" s="59"/>
      <c r="D40" s="59"/>
      <c r="E40" s="59"/>
      <c r="F40" s="9"/>
    </row>
    <row r="41" spans="1:6" ht="15" customHeight="1" x14ac:dyDescent="0.25">
      <c r="A41" s="8"/>
      <c r="B41" s="59" t="s">
        <v>9</v>
      </c>
      <c r="C41" s="59"/>
      <c r="D41" s="59"/>
      <c r="E41" s="59"/>
      <c r="F41" s="9">
        <f>SUM(F42:F44)</f>
        <v>0</v>
      </c>
    </row>
    <row r="42" spans="1:6" ht="15" customHeight="1" x14ac:dyDescent="0.25">
      <c r="A42" s="2">
        <v>9</v>
      </c>
      <c r="B42" s="10" t="s">
        <v>11</v>
      </c>
      <c r="C42" s="11" t="s">
        <v>10</v>
      </c>
      <c r="D42" s="33">
        <v>637</v>
      </c>
      <c r="E42" s="27"/>
      <c r="F42" s="5">
        <f t="shared" ref="F42:F44" si="0">ROUND(D42*E42,0)</f>
        <v>0</v>
      </c>
    </row>
    <row r="43" spans="1:6" ht="15" customHeight="1" x14ac:dyDescent="0.25">
      <c r="A43" s="2">
        <v>10</v>
      </c>
      <c r="B43" s="10" t="s">
        <v>12</v>
      </c>
      <c r="C43" s="11" t="s">
        <v>10</v>
      </c>
      <c r="D43" s="33">
        <v>450</v>
      </c>
      <c r="E43" s="27"/>
      <c r="F43" s="5">
        <f t="shared" si="0"/>
        <v>0</v>
      </c>
    </row>
    <row r="44" spans="1:6" ht="39.950000000000003" customHeight="1" x14ac:dyDescent="0.25">
      <c r="A44" s="2">
        <v>11</v>
      </c>
      <c r="B44" s="31" t="s">
        <v>31</v>
      </c>
      <c r="C44" s="11" t="s">
        <v>14</v>
      </c>
      <c r="D44" s="33">
        <v>1</v>
      </c>
      <c r="E44" s="27"/>
      <c r="F44" s="5">
        <f t="shared" si="0"/>
        <v>0</v>
      </c>
    </row>
    <row r="45" spans="1:6" ht="15" customHeight="1" x14ac:dyDescent="0.25">
      <c r="A45" s="12"/>
      <c r="B45" s="60" t="s">
        <v>15</v>
      </c>
      <c r="C45" s="59"/>
      <c r="D45" s="59"/>
      <c r="E45" s="59"/>
      <c r="F45" s="13">
        <f>SUM(F46:F49)</f>
        <v>0</v>
      </c>
    </row>
    <row r="46" spans="1:6" ht="15" customHeight="1" x14ac:dyDescent="0.25">
      <c r="A46" s="14"/>
      <c r="B46" s="15" t="s">
        <v>16</v>
      </c>
      <c r="C46" s="19"/>
      <c r="D46" s="61"/>
      <c r="E46" s="61"/>
      <c r="F46" s="5">
        <f>ROUND(F41*C46,0)</f>
        <v>0</v>
      </c>
    </row>
    <row r="47" spans="1:6" ht="15" customHeight="1" x14ac:dyDescent="0.25">
      <c r="A47" s="14"/>
      <c r="B47" s="15" t="s">
        <v>17</v>
      </c>
      <c r="C47" s="17"/>
      <c r="D47" s="62"/>
      <c r="E47" s="61"/>
      <c r="F47" s="5">
        <f>ROUND(F41*C47,0)</f>
        <v>0</v>
      </c>
    </row>
    <row r="48" spans="1:6" ht="15" customHeight="1" x14ac:dyDescent="0.25">
      <c r="A48" s="14"/>
      <c r="B48" s="15" t="s">
        <v>18</v>
      </c>
      <c r="C48" s="17"/>
      <c r="D48" s="61"/>
      <c r="E48" s="61"/>
      <c r="F48" s="5">
        <f>ROUND(F41*C48,0)</f>
        <v>0</v>
      </c>
    </row>
    <row r="49" spans="1:6" ht="15" customHeight="1" x14ac:dyDescent="0.25">
      <c r="A49" s="14"/>
      <c r="B49" s="15" t="s">
        <v>19</v>
      </c>
      <c r="C49" s="17">
        <v>0.19</v>
      </c>
      <c r="D49" s="61"/>
      <c r="E49" s="61"/>
      <c r="F49" s="5">
        <f>+ROUND(F48*C49,0)</f>
        <v>0</v>
      </c>
    </row>
    <row r="50" spans="1:6" ht="15" customHeight="1" x14ac:dyDescent="0.25">
      <c r="A50" s="12" t="s">
        <v>2</v>
      </c>
      <c r="B50" s="18" t="s">
        <v>36</v>
      </c>
      <c r="C50" s="12"/>
      <c r="D50" s="63"/>
      <c r="E50" s="64"/>
      <c r="F50" s="13">
        <f>+F41+F45</f>
        <v>0</v>
      </c>
    </row>
    <row r="51" spans="1:6" s="25" customFormat="1" ht="31.5" customHeight="1" x14ac:dyDescent="0.25">
      <c r="A51" s="60" t="s">
        <v>28</v>
      </c>
      <c r="B51" s="59"/>
      <c r="C51" s="59"/>
      <c r="D51" s="59"/>
      <c r="E51" s="59"/>
      <c r="F51" s="30"/>
    </row>
    <row r="52" spans="1:6" s="25" customFormat="1" ht="15" customHeight="1" x14ac:dyDescent="0.25">
      <c r="A52" s="29"/>
      <c r="B52" s="59" t="s">
        <v>9</v>
      </c>
      <c r="C52" s="59"/>
      <c r="D52" s="59"/>
      <c r="E52" s="59"/>
      <c r="F52" s="30">
        <f>SUM(F53:F56)</f>
        <v>0</v>
      </c>
    </row>
    <row r="53" spans="1:6" s="25" customFormat="1" ht="15" customHeight="1" x14ac:dyDescent="0.25">
      <c r="A53" s="26">
        <v>12</v>
      </c>
      <c r="B53" s="31" t="s">
        <v>11</v>
      </c>
      <c r="C53" s="32" t="s">
        <v>10</v>
      </c>
      <c r="D53" s="33">
        <v>800</v>
      </c>
      <c r="E53" s="27"/>
      <c r="F53" s="28">
        <f t="shared" ref="F53:F56" si="1">ROUND(D53*E53,0)</f>
        <v>0</v>
      </c>
    </row>
    <row r="54" spans="1:6" s="25" customFormat="1" ht="15" customHeight="1" x14ac:dyDescent="0.25">
      <c r="A54" s="26">
        <v>13</v>
      </c>
      <c r="B54" s="31" t="s">
        <v>12</v>
      </c>
      <c r="C54" s="32" t="s">
        <v>10</v>
      </c>
      <c r="D54" s="33">
        <v>818</v>
      </c>
      <c r="E54" s="27"/>
      <c r="F54" s="28">
        <f t="shared" si="1"/>
        <v>0</v>
      </c>
    </row>
    <row r="55" spans="1:6" s="25" customFormat="1" ht="27" x14ac:dyDescent="0.25">
      <c r="A55" s="26">
        <v>14</v>
      </c>
      <c r="B55" s="31" t="s">
        <v>13</v>
      </c>
      <c r="C55" s="32" t="s">
        <v>10</v>
      </c>
      <c r="D55" s="33">
        <v>640</v>
      </c>
      <c r="E55" s="34"/>
      <c r="F55" s="28">
        <f t="shared" si="1"/>
        <v>0</v>
      </c>
    </row>
    <row r="56" spans="1:6" s="25" customFormat="1" ht="41.25" customHeight="1" x14ac:dyDescent="0.25">
      <c r="A56" s="26">
        <v>15</v>
      </c>
      <c r="B56" s="31" t="s">
        <v>31</v>
      </c>
      <c r="C56" s="32" t="s">
        <v>14</v>
      </c>
      <c r="D56" s="33">
        <v>1</v>
      </c>
      <c r="E56" s="27"/>
      <c r="F56" s="28">
        <f t="shared" si="1"/>
        <v>0</v>
      </c>
    </row>
    <row r="57" spans="1:6" s="25" customFormat="1" ht="30" customHeight="1" x14ac:dyDescent="0.25">
      <c r="A57" s="35"/>
      <c r="B57" s="60" t="s">
        <v>31</v>
      </c>
      <c r="C57" s="59"/>
      <c r="D57" s="59"/>
      <c r="E57" s="59"/>
      <c r="F57" s="36">
        <f>SUM(F58:F61)</f>
        <v>0</v>
      </c>
    </row>
    <row r="58" spans="1:6" s="25" customFormat="1" ht="15" customHeight="1" x14ac:dyDescent="0.25">
      <c r="A58" s="37"/>
      <c r="B58" s="38" t="s">
        <v>16</v>
      </c>
      <c r="C58" s="41"/>
      <c r="D58" s="61"/>
      <c r="E58" s="61"/>
      <c r="F58" s="28">
        <f>ROUND(F52*C58,0)</f>
        <v>0</v>
      </c>
    </row>
    <row r="59" spans="1:6" s="25" customFormat="1" ht="15" customHeight="1" x14ac:dyDescent="0.25">
      <c r="A59" s="37"/>
      <c r="B59" s="38" t="s">
        <v>17</v>
      </c>
      <c r="C59" s="39"/>
      <c r="D59" s="62"/>
      <c r="E59" s="61"/>
      <c r="F59" s="28">
        <f>ROUND(F52*C59,0)</f>
        <v>0</v>
      </c>
    </row>
    <row r="60" spans="1:6" s="25" customFormat="1" ht="15" customHeight="1" x14ac:dyDescent="0.25">
      <c r="A60" s="37"/>
      <c r="B60" s="38" t="s">
        <v>18</v>
      </c>
      <c r="C60" s="39"/>
      <c r="D60" s="61"/>
      <c r="E60" s="61"/>
      <c r="F60" s="28">
        <f>ROUND(F52*C60,0)</f>
        <v>0</v>
      </c>
    </row>
    <row r="61" spans="1:6" s="25" customFormat="1" ht="15" customHeight="1" x14ac:dyDescent="0.25">
      <c r="A61" s="37"/>
      <c r="B61" s="38" t="s">
        <v>19</v>
      </c>
      <c r="C61" s="39">
        <v>0.19</v>
      </c>
      <c r="D61" s="61"/>
      <c r="E61" s="61"/>
      <c r="F61" s="28">
        <f>+ROUND(F60*C61,0)</f>
        <v>0</v>
      </c>
    </row>
    <row r="62" spans="1:6" s="25" customFormat="1" ht="15" customHeight="1" x14ac:dyDescent="0.25">
      <c r="A62" s="35" t="s">
        <v>20</v>
      </c>
      <c r="B62" s="40" t="s">
        <v>37</v>
      </c>
      <c r="C62" s="35"/>
      <c r="D62" s="63"/>
      <c r="E62" s="64"/>
      <c r="F62" s="36">
        <f>+F52+F57</f>
        <v>0</v>
      </c>
    </row>
    <row r="63" spans="1:6" ht="16.5" customHeight="1" x14ac:dyDescent="0.25">
      <c r="A63" s="55" t="s">
        <v>38</v>
      </c>
      <c r="B63" s="56"/>
      <c r="C63" s="56"/>
      <c r="D63" s="56"/>
      <c r="E63" s="57"/>
      <c r="F63" s="20">
        <f>F27+F39+F50+F62</f>
        <v>0</v>
      </c>
    </row>
    <row r="64" spans="1:6" x14ac:dyDescent="0.25">
      <c r="A64" s="21"/>
      <c r="B64" s="21"/>
      <c r="C64" s="21"/>
      <c r="D64" s="21"/>
      <c r="E64" s="21"/>
      <c r="F64" s="21"/>
    </row>
    <row r="65" spans="1:6" x14ac:dyDescent="0.25">
      <c r="A65" s="58" t="s">
        <v>39</v>
      </c>
      <c r="B65" s="58"/>
      <c r="C65" s="58"/>
      <c r="D65" s="58"/>
      <c r="E65" s="58"/>
      <c r="F65" s="20">
        <f>+F63+F12</f>
        <v>0</v>
      </c>
    </row>
  </sheetData>
  <protectedRanges>
    <protectedRange algorithmName="SHA-512" hashValue="IOqUsuzjDHWvzizWHpIOERR5V8g4R/GdXSiq6YJg2gl3JBqlNTc/a+ZQwaAvvb6lVUIwe2CS6fky05SWVlRQ+Q==" saltValue="E1b6/krMX7iYU379jx7glA==" spinCount="100000" sqref="A17 C17:D17 C22:D27 C34:D39 A29 A22:A27 A34:A39 C29:D29" name="Rango1_2"/>
    <protectedRange algorithmName="SHA-512" hashValue="IOqUsuzjDHWvzizWHpIOERR5V8g4R/GdXSiq6YJg2gl3JBqlNTc/a+ZQwaAvvb6lVUIwe2CS6fky05SWVlRQ+Q==" saltValue="E1b6/krMX7iYU379jx7glA==" spinCount="100000" sqref="B17 B22:B27 B34:B39 B29" name="Rango1_1_1"/>
    <protectedRange algorithmName="SHA-512" hashValue="IOqUsuzjDHWvzizWHpIOERR5V8g4R/GdXSiq6YJg2gl3JBqlNTc/a+ZQwaAvvb6lVUIwe2CS6fky05SWVlRQ+Q==" saltValue="E1b6/krMX7iYU379jx7glA==" spinCount="100000" sqref="C18:C20" name="Rango1_1_2"/>
    <protectedRange algorithmName="SHA-512" hashValue="IOqUsuzjDHWvzizWHpIOERR5V8g4R/GdXSiq6YJg2gl3JBqlNTc/a+ZQwaAvvb6lVUIwe2CS6fky05SWVlRQ+Q==" saltValue="E1b6/krMX7iYU379jx7glA==" spinCount="100000" sqref="B18" name="Rango1_1_2_2_4"/>
    <protectedRange algorithmName="SHA-512" hashValue="IOqUsuzjDHWvzizWHpIOERR5V8g4R/GdXSiq6YJg2gl3JBqlNTc/a+ZQwaAvvb6lVUIwe2CS6fky05SWVlRQ+Q==" saltValue="E1b6/krMX7iYU379jx7glA==" spinCount="100000" sqref="C21" name="Rango1_1_3"/>
    <protectedRange algorithmName="SHA-512" hashValue="IOqUsuzjDHWvzizWHpIOERR5V8g4R/GdXSiq6YJg2gl3JBqlNTc/a+ZQwaAvvb6lVUIwe2CS6fky05SWVlRQ+Q==" saltValue="E1b6/krMX7iYU379jx7glA==" spinCount="100000" sqref="C30:C33 C55" name="Rango1_2_1"/>
    <protectedRange algorithmName="SHA-512" hashValue="IOqUsuzjDHWvzizWHpIOERR5V8g4R/GdXSiq6YJg2gl3JBqlNTc/a+ZQwaAvvb6lVUIwe2CS6fky05SWVlRQ+Q==" saltValue="E1b6/krMX7iYU379jx7glA==" spinCount="100000" sqref="B30" name="Rango1_1_2_1_2"/>
    <protectedRange algorithmName="SHA-512" hashValue="IOqUsuzjDHWvzizWHpIOERR5V8g4R/GdXSiq6YJg2gl3JBqlNTc/a+ZQwaAvvb6lVUIwe2CS6fky05SWVlRQ+Q==" saltValue="E1b6/krMX7iYU379jx7glA==" spinCount="100000" sqref="C41:D41 C57:D62 A45:A50 C45:D50 A41 A57:A62 A52 C52:D52" name="Rango1_2_5"/>
    <protectedRange algorithmName="SHA-512" hashValue="IOqUsuzjDHWvzizWHpIOERR5V8g4R/GdXSiq6YJg2gl3JBqlNTc/a+ZQwaAvvb6lVUIwe2CS6fky05SWVlRQ+Q==" saltValue="E1b6/krMX7iYU379jx7glA==" spinCount="100000" sqref="B41 B45:B50 B57:B62 B52" name="Rango1_1_1_4"/>
    <protectedRange algorithmName="SHA-512" hashValue="IOqUsuzjDHWvzizWHpIOERR5V8g4R/GdXSiq6YJg2gl3JBqlNTc/a+ZQwaAvvb6lVUIwe2CS6fky05SWVlRQ+Q==" saltValue="E1b6/krMX7iYU379jx7glA==" spinCount="100000" sqref="C42:C44 C53:C54 C56" name="Rango1_1_5_3"/>
    <protectedRange algorithmName="SHA-512" hashValue="IOqUsuzjDHWvzizWHpIOERR5V8g4R/GdXSiq6YJg2gl3JBqlNTc/a+ZQwaAvvb6lVUIwe2CS6fky05SWVlRQ+Q==" saltValue="E1b6/krMX7iYU379jx7glA==" spinCount="100000" sqref="B42 B53" name="Rango1_1_2_2_6_3"/>
    <protectedRange algorithmName="SHA-512" hashValue="IOqUsuzjDHWvzizWHpIOERR5V8g4R/GdXSiq6YJg2gl3JBqlNTc/a+ZQwaAvvb6lVUIwe2CS6fky05SWVlRQ+Q==" saltValue="E1b6/krMX7iYU379jx7glA==" spinCount="100000" sqref="A16 C16:D16" name="Rango1_2_3"/>
    <protectedRange algorithmName="SHA-512" hashValue="IOqUsuzjDHWvzizWHpIOERR5V8g4R/GdXSiq6YJg2gl3JBqlNTc/a+ZQwaAvvb6lVUIwe2CS6fky05SWVlRQ+Q==" saltValue="E1b6/krMX7iYU379jx7glA==" spinCount="100000" sqref="B16" name="Rango1_1_1_1"/>
    <protectedRange algorithmName="SHA-512" hashValue="IOqUsuzjDHWvzizWHpIOERR5V8g4R/GdXSiq6YJg2gl3JBqlNTc/a+ZQwaAvvb6lVUIwe2CS6fky05SWVlRQ+Q==" saltValue="E1b6/krMX7iYU379jx7glA==" spinCount="100000" sqref="D18:D20" name="Rango1_3_1_2"/>
    <protectedRange algorithmName="SHA-512" hashValue="IOqUsuzjDHWvzizWHpIOERR5V8g4R/GdXSiq6YJg2gl3JBqlNTc/a+ZQwaAvvb6lVUIwe2CS6fky05SWVlRQ+Q==" saltValue="E1b6/krMX7iYU379jx7glA==" spinCount="100000" sqref="C28:D28" name="Rango1_2_4"/>
    <protectedRange algorithmName="SHA-512" hashValue="IOqUsuzjDHWvzizWHpIOERR5V8g4R/GdXSiq6YJg2gl3JBqlNTc/a+ZQwaAvvb6lVUIwe2CS6fky05SWVlRQ+Q==" saltValue="E1b6/krMX7iYU379jx7glA==" spinCount="100000" sqref="D30:D31" name="Rango1_4"/>
    <protectedRange algorithmName="SHA-512" hashValue="IOqUsuzjDHWvzizWHpIOERR5V8g4R/GdXSiq6YJg2gl3JBqlNTc/a+ZQwaAvvb6lVUIwe2CS6fky05SWVlRQ+Q==" saltValue="E1b6/krMX7iYU379jx7glA==" spinCount="100000" sqref="D32" name="Rango1_3_3_1"/>
    <protectedRange algorithmName="SHA-512" hashValue="IOqUsuzjDHWvzizWHpIOERR5V8g4R/GdXSiq6YJg2gl3JBqlNTc/a+ZQwaAvvb6lVUIwe2CS6fky05SWVlRQ+Q==" saltValue="E1b6/krMX7iYU379jx7glA==" spinCount="100000" sqref="C40:D40" name="Rango1_5_1_3"/>
    <protectedRange algorithmName="SHA-512" hashValue="IOqUsuzjDHWvzizWHpIOERR5V8g4R/GdXSiq6YJg2gl3JBqlNTc/a+ZQwaAvvb6lVUIwe2CS6fky05SWVlRQ+Q==" saltValue="E1b6/krMX7iYU379jx7glA==" spinCount="100000" sqref="D42:D43" name="Rango1_3_4_3"/>
    <protectedRange algorithmName="SHA-512" hashValue="IOqUsuzjDHWvzizWHpIOERR5V8g4R/GdXSiq6YJg2gl3JBqlNTc/a+ZQwaAvvb6lVUIwe2CS6fky05SWVlRQ+Q==" saltValue="E1b6/krMX7iYU379jx7glA==" spinCount="100000" sqref="D55" name="Rango1_3_3_2"/>
    <protectedRange algorithmName="SHA-512" hashValue="IOqUsuzjDHWvzizWHpIOERR5V8g4R/GdXSiq6YJg2gl3JBqlNTc/a+ZQwaAvvb6lVUIwe2CS6fky05SWVlRQ+Q==" saltValue="E1b6/krMX7iYU379jx7glA==" spinCount="100000" sqref="D53:D54" name="Rango1_3_4_4"/>
    <protectedRange algorithmName="SHA-512" hashValue="IOqUsuzjDHWvzizWHpIOERR5V8g4R/GdXSiq6YJg2gl3JBqlNTc/a+ZQwaAvvb6lVUIwe2CS6fky05SWVlRQ+Q==" saltValue="E1b6/krMX7iYU379jx7glA==" spinCount="100000" sqref="C51:D51" name="Rango1_5_1_4"/>
  </protectedRanges>
  <mergeCells count="45">
    <mergeCell ref="A11:E11"/>
    <mergeCell ref="A51:E51"/>
    <mergeCell ref="B52:E52"/>
    <mergeCell ref="B57:E57"/>
    <mergeCell ref="D50:E50"/>
    <mergeCell ref="D35:E35"/>
    <mergeCell ref="D36:E36"/>
    <mergeCell ref="D37:E37"/>
    <mergeCell ref="D38:E38"/>
    <mergeCell ref="D39:E39"/>
    <mergeCell ref="D49:E49"/>
    <mergeCell ref="A16:E16"/>
    <mergeCell ref="B17:E17"/>
    <mergeCell ref="B22:E22"/>
    <mergeCell ref="D23:E23"/>
    <mergeCell ref="A40:E40"/>
    <mergeCell ref="D25:E25"/>
    <mergeCell ref="D26:E26"/>
    <mergeCell ref="D27:E27"/>
    <mergeCell ref="A28:E28"/>
    <mergeCell ref="B29:E29"/>
    <mergeCell ref="B34:E34"/>
    <mergeCell ref="A63:E63"/>
    <mergeCell ref="A65:E65"/>
    <mergeCell ref="B41:E41"/>
    <mergeCell ref="B45:E45"/>
    <mergeCell ref="D46:E46"/>
    <mergeCell ref="D47:E47"/>
    <mergeCell ref="D48:E48"/>
    <mergeCell ref="D58:E58"/>
    <mergeCell ref="D59:E59"/>
    <mergeCell ref="D60:E60"/>
    <mergeCell ref="D61:E61"/>
    <mergeCell ref="D62:E62"/>
    <mergeCell ref="A1:F2"/>
    <mergeCell ref="A12:E12"/>
    <mergeCell ref="A10:E10"/>
    <mergeCell ref="D24:E24"/>
    <mergeCell ref="A3:F4"/>
    <mergeCell ref="A5:E5"/>
    <mergeCell ref="A6:E6"/>
    <mergeCell ref="A7:E7"/>
    <mergeCell ref="A8:E8"/>
    <mergeCell ref="A9:E9"/>
    <mergeCell ref="A13:F14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PATRICIA GRANADOS VERA</dc:creator>
  <cp:lastModifiedBy>VANESSA JIMENEZ DAVILA</cp:lastModifiedBy>
  <dcterms:created xsi:type="dcterms:W3CDTF">2018-03-27T21:50:58Z</dcterms:created>
  <dcterms:modified xsi:type="dcterms:W3CDTF">2018-06-01T14:56:58Z</dcterms:modified>
</cp:coreProperties>
</file>