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65" windowWidth="14205" windowHeight="9435" tabRatio="544" activeTab="0"/>
  </bookViews>
  <sheets>
    <sheet name="Oferta Economica" sheetId="1" r:id="rId1"/>
    <sheet name="OBRA CIVIL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Rc">'[9]SUMINISTRO'!#REF!</definedName>
    <definedName name="_________Rc">'[9]SUMINISTRO'!#REF!</definedName>
    <definedName name="________Rc">#REF!</definedName>
    <definedName name="_______Rc">'[9]SUMINISTRO'!#REF!</definedName>
    <definedName name="______Rc">#REF!</definedName>
    <definedName name="_____Rc">#REF!</definedName>
    <definedName name="____Lo1">#REF!</definedName>
    <definedName name="____med20">#REF!</definedName>
    <definedName name="____Rc">#REF!</definedName>
    <definedName name="____tg4">#REF!</definedName>
    <definedName name="____ug1">#REF!</definedName>
    <definedName name="___Lo1">#REF!</definedName>
    <definedName name="___med20">#REF!</definedName>
    <definedName name="___Rc">#REF!</definedName>
    <definedName name="___tg4">#REF!</definedName>
    <definedName name="___TLL3">#REF!</definedName>
    <definedName name="___TP1">#REF!</definedName>
    <definedName name="___ug1">#REF!</definedName>
    <definedName name="__Lo1">#REF!</definedName>
    <definedName name="__med20">#REF!</definedName>
    <definedName name="__Rc">#REF!</definedName>
    <definedName name="__tg4">#REF!</definedName>
    <definedName name="__TLL3">#REF!</definedName>
    <definedName name="__TP1">#REF!</definedName>
    <definedName name="__ug1">#REF!</definedName>
    <definedName name="_01">#REF!</definedName>
    <definedName name="_Lo1">#REF!</definedName>
    <definedName name="_med20">#REF!</definedName>
    <definedName name="_Rc">#REF!</definedName>
    <definedName name="_tg4">#REF!</definedName>
    <definedName name="_TLL3">#REF!</definedName>
    <definedName name="_TP1">#REF!</definedName>
    <definedName name="_ug1">#REF!</definedName>
    <definedName name="a">#REF!</definedName>
    <definedName name="A_impresión_IM">#REF!</definedName>
    <definedName name="Aa">#REF!</definedName>
    <definedName name="Ab">#REF!</definedName>
    <definedName name="Ac">#REF!</definedName>
    <definedName name="Accsesorios_gabinete">#REF!</definedName>
    <definedName name="ACERO">#REF!</definedName>
    <definedName name="Acero_de_40_000_psi">#REF!</definedName>
    <definedName name="Acero_de_60_000_psi">#REF!</definedName>
    <definedName name="Acero_de_refuerzo_fy__60000_psi">'[13]PRECIOS'!$B$39</definedName>
    <definedName name="ACERO2">#REF!</definedName>
    <definedName name="ACERO37">#REF!</definedName>
    <definedName name="ACERO6">#REF!</definedName>
    <definedName name="Ad">#REF!</definedName>
    <definedName name="Adaptador_3_4__PVC">#REF!</definedName>
    <definedName name="Adaptador_macho_rapido_de_20mm_x_1_2">'[14]PRECIOS'!$B$193</definedName>
    <definedName name="Adaptador_Pres._1">#REF!</definedName>
    <definedName name="Adaptador_Pres._1_2">#REF!</definedName>
    <definedName name="Adaptador_Pres._3_4">#REF!</definedName>
    <definedName name="Adaptadores__PVC_1_2">#REF!</definedName>
    <definedName name="Ae">#REF!</definedName>
    <definedName name="Af">#REF!</definedName>
    <definedName name="AFINADOCUBIERTA">#REF!</definedName>
    <definedName name="Ag">#REF!</definedName>
    <definedName name="Agregado_Grueso__China___Grava">'[13]PRECIOS'!$B$61</definedName>
    <definedName name="Agua">'[13]PRECIOS'!$B$40</definedName>
    <definedName name="Ah">#REF!</definedName>
    <definedName name="Ai">#REF!</definedName>
    <definedName name="Aisladores">#REF!</definedName>
    <definedName name="Ak">#REF!</definedName>
    <definedName name="Alambre_de_cobre_N__10_AWG">#REF!</definedName>
    <definedName name="Alambre_de_cobre_N__12_AWG">#REF!</definedName>
    <definedName name="Alambre_de_cobre_N__14_AWG">#REF!</definedName>
    <definedName name="Alambre_de_timbre_2x22_AWG">#REF!</definedName>
    <definedName name="Alambre_negro">#REF!</definedName>
    <definedName name="Alambre_negro___18">'[13]PRECIOS'!$B$41</definedName>
    <definedName name="ALFAGIAS">#REF!</definedName>
    <definedName name="ALNEGRO">#REF!</definedName>
    <definedName name="Alumino_ventanas">#REF!</definedName>
    <definedName name="Am">#REF!</definedName>
    <definedName name="Amperimetro_0_500_5A">#REF!</definedName>
    <definedName name="An">#REF!</definedName>
    <definedName name="ANDEN">'[4]PREACTA(1)'!$I$298</definedName>
    <definedName name="Antisol_rojo">'[13]PRECIOS'!$B$42</definedName>
    <definedName name="Añ">#REF!</definedName>
    <definedName name="Ao">#REF!</definedName>
    <definedName name="Ap">#REF!</definedName>
    <definedName name="Aq">#REF!</definedName>
    <definedName name="Ar">#REF!</definedName>
    <definedName name="_xlnm.Print_Area" localSheetId="1">'OBRA CIVIL'!$B$2:$G$62</definedName>
    <definedName name="_xlnm.Print_Area" localSheetId="0">'Oferta Economica'!$A$1:$F$133</definedName>
    <definedName name="Arena">'[13]PRECIOS'!$B$43</definedName>
    <definedName name="As">#REF!</definedName>
    <definedName name="At">#REF!</definedName>
    <definedName name="Au">#REF!</definedName>
    <definedName name="Ax">#REF!</definedName>
    <definedName name="ax.">#REF!</definedName>
    <definedName name="Ay">#REF!</definedName>
    <definedName name="Ayudante">'[13]MANO DE OBRA'!$B$13</definedName>
    <definedName name="Azimut">#REF!</definedName>
    <definedName name="Ba">#REF!</definedName>
    <definedName name="Bake_rod__espuma_de_poliet_tirilla_de_respaldo__juntas">'[13]PRECIOS'!$B$97</definedName>
    <definedName name="Balasto">#REF!</definedName>
    <definedName name="Baldocin_0_205x0_205">#REF!</definedName>
    <definedName name="Baldosa_de_granito_0_3x0_3">#REF!</definedName>
    <definedName name="BARNIZTOT">#REF!</definedName>
    <definedName name="Barraje_de_cobre_150_A_3_2_M">#REF!</definedName>
    <definedName name="Barraje_de_neutros">#REF!</definedName>
    <definedName name="Barraje_puesta_tierra_de_seguridad">#REF!</definedName>
    <definedName name="BASE">#REF!</definedName>
    <definedName name="Bb">#REF!</definedName>
    <definedName name="Bc">#REF!</definedName>
    <definedName name="Bd">#REF!</definedName>
    <definedName name="Be">#REF!</definedName>
    <definedName name="Bf">#REF!</definedName>
    <definedName name="Bg">#REF!</definedName>
    <definedName name="Bh">#REF!</definedName>
    <definedName name="Bi">#REF!</definedName>
    <definedName name="Bisagra_de_piso_pivotante">#REF!</definedName>
    <definedName name="Bk">#REF!</definedName>
    <definedName name="BLOQCEMEN">#REF!</definedName>
    <definedName name="Bloque_de_concreto_0_10">#REF!</definedName>
    <definedName name="Bloque_de_concreto_0_20">#REF!</definedName>
    <definedName name="Bm">#REF!</definedName>
    <definedName name="Bn">#REF!</definedName>
    <definedName name="Bombilla_100w">#REF!</definedName>
    <definedName name="BORDILLOS">#REF!</definedName>
    <definedName name="BREA">#REF!</definedName>
    <definedName name="Breaker_de_1x15_A">#REF!</definedName>
    <definedName name="Breaker_de_1x30_A">#REF!</definedName>
    <definedName name="Breaker_de_2x20_A">#REF!</definedName>
    <definedName name="Breaker_de_2x30_A">#REF!</definedName>
    <definedName name="Breaker_de_3x100_A">#REF!</definedName>
    <definedName name="Breaker_de_3x200_A">#REF!</definedName>
    <definedName name="Breaker_de_3x30_A">#REF!</definedName>
    <definedName name="Breaker_de_3x350_A">#REF!</definedName>
    <definedName name="Breaker_de_3x50_A">#REF!</definedName>
    <definedName name="Breaker_de_3x500_A">#REF!</definedName>
    <definedName name="Breaker_de_3x70_A">#REF!</definedName>
    <definedName name="Buje_sanit__4_x2">#REF!</definedName>
    <definedName name="Buje_sanit__4_x3">#REF!</definedName>
    <definedName name="Bulldozer_Komatzu_D50A_15">#REF!</definedName>
    <definedName name="Bulldozer_Komatzu_D53A_16">#REF!</definedName>
    <definedName name="C.1">#REF!</definedName>
    <definedName name="C.10">#REF!</definedName>
    <definedName name="C.11">#REF!</definedName>
    <definedName name="C.2">#REF!</definedName>
    <definedName name="C.3">#REF!</definedName>
    <definedName name="C.4">#REF!</definedName>
    <definedName name="C.5">#REF!</definedName>
    <definedName name="C.6">#REF!</definedName>
    <definedName name="C.7">#REF!</definedName>
    <definedName name="C.8">#REF!</definedName>
    <definedName name="C.9">#REF!</definedName>
    <definedName name="C_1">'[15]JORNAL'!$B$13</definedName>
    <definedName name="Ca">#REF!</definedName>
    <definedName name="CABALLETE">#REF!</definedName>
    <definedName name="Caballete_asbt_cemt">#REF!</definedName>
    <definedName name="CABALLETETOTAL">#REF!</definedName>
    <definedName name="Cable_N__6_AWG_CU">#REF!</definedName>
    <definedName name="caj">#REF!</definedName>
    <definedName name="Caja_2x4_PVC">#REF!</definedName>
    <definedName name="Caja_circular_en_conreto_de_3000_psi_con_tapa.">'[13]PRECIOS'!$B$124</definedName>
    <definedName name="Caja_galvanizada">#REF!</definedName>
    <definedName name="Caja_octogonal_PVC">#REF!</definedName>
    <definedName name="CAJADESARE">#REF!</definedName>
    <definedName name="CAJAS60">#REF!</definedName>
    <definedName name="Cajilla_con_mirilla__metalica">'[14]PRECIOS'!$B$198</definedName>
    <definedName name="Camion">#REF!</definedName>
    <definedName name="Cant">#REF!</definedName>
    <definedName name="CARBUROTOT">#REF!</definedName>
    <definedName name="Cargador_Dresser_515B">#REF!</definedName>
    <definedName name="CASETONES">#REF!</definedName>
    <definedName name="CB">#REF!</definedName>
    <definedName name="Cc">#REF!</definedName>
    <definedName name="Cd">#REF!</definedName>
    <definedName name="Ce">#REF!</definedName>
    <definedName name="CEMENTBLAN.">#REF!</definedName>
    <definedName name="Cemento">'[13]PRECIOS'!$B$46</definedName>
    <definedName name="Cemento_Blanco">#REF!</definedName>
    <definedName name="CENEFAMALLA">#REF!</definedName>
    <definedName name="Cerradura_de_perilla">#REF!</definedName>
    <definedName name="Cf">#REF!</definedName>
    <definedName name="Cg">#REF!</definedName>
    <definedName name="Ch">#REF!</definedName>
    <definedName name="CHEQUE3_4">#REF!</definedName>
    <definedName name="CHINA">'[4]PREACTA(1)'!$M$298</definedName>
    <definedName name="Ci">#REF!</definedName>
    <definedName name="CIELORASOTOT">#REF!</definedName>
    <definedName name="Cinta_de_Señalización">'[13]PRECIOS'!$B$47</definedName>
    <definedName name="Cj">#REF!</definedName>
    <definedName name="Ck">#REF!</definedName>
    <definedName name="Cll">#REF!</definedName>
    <definedName name="CLOSETTOT">#REF!</definedName>
    <definedName name="Cm">#REF!</definedName>
    <definedName name="Cn">#REF!</definedName>
    <definedName name="Cñ">#REF!</definedName>
    <definedName name="Co">#REF!</definedName>
    <definedName name="Codo_en_Polietileno__45°_de_200_mm">'[16]PRECIOS'!$B$136</definedName>
    <definedName name="Codo_Pres.._1">#REF!</definedName>
    <definedName name="Codo_Pres._1_2">#REF!</definedName>
    <definedName name="Codo_Pres._3_4">#REF!</definedName>
    <definedName name="Codo_Sanit._2">#REF!</definedName>
    <definedName name="Codo_Sanit._3">#REF!</definedName>
    <definedName name="Codo_Sanit._4">#REF!</definedName>
    <definedName name="COLAMARRE2">#REF!</definedName>
    <definedName name="COLL">#REF!</definedName>
    <definedName name="coll2">#REF!</definedName>
    <definedName name="coll4">#REF!</definedName>
    <definedName name="coll6">#REF!</definedName>
    <definedName name="Collar_de_derivacion_PVC_1_2">'[14]PRECIOS'!$B$192</definedName>
    <definedName name="COLUMNA20X20">#REF!</definedName>
    <definedName name="COLUMNAS20X30">#REF!</definedName>
    <definedName name="Comisión_topográfica">'[13]MANO DE OBRA'!$B$25</definedName>
    <definedName name="Compactador_Bomag_15_ton.">#REF!</definedName>
    <definedName name="Compactador_Patecabra">#REF!</definedName>
    <definedName name="Compresor_CPS_185_CE15010">'[13]PRECIOS'!$B$5</definedName>
    <definedName name="CONCRE124">#REF!</definedName>
    <definedName name="CONCRE3">#REF!</definedName>
    <definedName name="CONCRETO_1_2_3">#REF!</definedName>
    <definedName name="CONCRETO_1_2_4">#REF!</definedName>
    <definedName name="CONCRETO_1_3_5">#REF!</definedName>
    <definedName name="CONCRETO_1_4_8">#REF!</definedName>
    <definedName name="Concreto_2500_psi">'[13]PRECIOS'!$B$52</definedName>
    <definedName name="Concreto_3000_psi">'[13]PRECIOS'!$B$54</definedName>
    <definedName name="Concreto_3500_psi">'[13]PRECIOS'!$B$56</definedName>
    <definedName name="CONCRETO0_05">#REF!</definedName>
    <definedName name="Conos_reflectivos_de_1_m">'[13]PRECIOS'!$B$58</definedName>
    <definedName name="Cortadora_de_pavimento_con_operador">'[13]PRECIOS'!$B$6</definedName>
    <definedName name="CORTE">'[4]PREACTA(1)'!$N$298</definedName>
    <definedName name="Cq">#REF!</definedName>
    <definedName name="Cr">#REF!</definedName>
    <definedName name="crrc">#REF!</definedName>
    <definedName name="crrd">#REF!</definedName>
    <definedName name="CRUCE_200_CANAL_S1" localSheetId="1">#REF!</definedName>
    <definedName name="CRUCE_200_CANAL_S1">#REF!</definedName>
    <definedName name="CRUCE_200_CANAL_S2" localSheetId="1">#REF!</definedName>
    <definedName name="CRUCE_200_CANAL_S2">#REF!</definedName>
    <definedName name="CRUCE_200_CANAL_S3" localSheetId="1">#REF!</definedName>
    <definedName name="CRUCE_200_CANAL_S3">#REF!</definedName>
    <definedName name="CRUCE_200_CANAL_S4" localSheetId="1">#REF!</definedName>
    <definedName name="CRUCE_200_CANAL_S4">#REF!</definedName>
    <definedName name="CRUCE_200_CANAL_S5" localSheetId="1">#REF!</definedName>
    <definedName name="CRUCE_200_CANAL_S5">#REF!</definedName>
    <definedName name="CRUCE_200_CANAL_S6" localSheetId="1">#REF!</definedName>
    <definedName name="CRUCE_200_CANAL_S6">#REF!</definedName>
    <definedName name="CRUCE_8__A_S1" localSheetId="1">#REF!</definedName>
    <definedName name="CRUCE_8__A_S1">#REF!</definedName>
    <definedName name="CRUCE_8__A_S2" localSheetId="1">#REF!</definedName>
    <definedName name="CRUCE_8__A_S2">#REF!</definedName>
    <definedName name="CRUCE_8__A_S3" localSheetId="1">#REF!</definedName>
    <definedName name="CRUCE_8__A_S3">#REF!</definedName>
    <definedName name="CRUCE_8__A_S4" localSheetId="1">#REF!</definedName>
    <definedName name="CRUCE_8__A_S4">#REF!</definedName>
    <definedName name="CRUCE_8__A_S5" localSheetId="1">#REF!</definedName>
    <definedName name="CRUCE_8__A_S5">#REF!</definedName>
    <definedName name="CRUCE_8__A_S6" localSheetId="1">#REF!</definedName>
    <definedName name="CRUCE_8__A_S6">#REF!</definedName>
    <definedName name="CRUCE12__A_S1" localSheetId="1">#REF!</definedName>
    <definedName name="CRUCE12__A_S1">#REF!</definedName>
    <definedName name="CRUCE12__A_S2" localSheetId="1">#REF!</definedName>
    <definedName name="CRUCE12__A_S2">#REF!</definedName>
    <definedName name="CRUCE12__A_S3" localSheetId="1">#REF!</definedName>
    <definedName name="CRUCE12__A_S3">#REF!</definedName>
    <definedName name="CRUCE12__A_S4" localSheetId="1">#REF!</definedName>
    <definedName name="CRUCE12__A_S4">#REF!</definedName>
    <definedName name="CRUCE12__A_S5" localSheetId="1">#REF!</definedName>
    <definedName name="CRUCE12__A_S5">#REF!</definedName>
    <definedName name="CRUCE12__A_S6" localSheetId="1">#REF!</definedName>
    <definedName name="CRUCE12__A_S6">#REF!</definedName>
    <definedName name="CRUCE12_B_S1" localSheetId="1">#REF!</definedName>
    <definedName name="CRUCE12_B_S1">#REF!</definedName>
    <definedName name="CRUCE12_B_S2" localSheetId="1">#REF!</definedName>
    <definedName name="CRUCE12_B_S2">#REF!</definedName>
    <definedName name="CRUCE12_B_S3" localSheetId="1">#REF!</definedName>
    <definedName name="CRUCE12_B_S3">#REF!</definedName>
    <definedName name="CRUCE12_B_S4" localSheetId="1">#REF!</definedName>
    <definedName name="CRUCE12_B_S4">#REF!</definedName>
    <definedName name="CRUCE12_B_S5" localSheetId="1">#REF!</definedName>
    <definedName name="CRUCE12_B_S5">#REF!</definedName>
    <definedName name="CRUCE12_B_S6" localSheetId="1">#REF!</definedName>
    <definedName name="CRUCE12_B_S6">#REF!</definedName>
    <definedName name="CRUCE160_CANAL_S1" localSheetId="1">#REF!</definedName>
    <definedName name="CRUCE160_CANAL_S1">#REF!</definedName>
    <definedName name="CRUCE160_CANAL_S2" localSheetId="1">#REF!</definedName>
    <definedName name="CRUCE160_CANAL_S2">#REF!</definedName>
    <definedName name="CRUCE160_CANAL_S3" localSheetId="1">#REF!</definedName>
    <definedName name="CRUCE160_CANAL_S3">#REF!</definedName>
    <definedName name="CRUCE160_CANAL_S4" localSheetId="1">#REF!</definedName>
    <definedName name="CRUCE160_CANAL_S4">#REF!</definedName>
    <definedName name="CRUCE160_CANAL_S5" localSheetId="1">#REF!</definedName>
    <definedName name="CRUCE160_CANAL_S5">#REF!</definedName>
    <definedName name="CRUCE160_CANAL_S6" localSheetId="1">#REF!</definedName>
    <definedName name="CRUCE160_CANAL_S6">#REF!</definedName>
    <definedName name="CRUCE90_CANAL_S1" localSheetId="1">#REF!</definedName>
    <definedName name="CRUCE90_CANAL_S1">#REF!</definedName>
    <definedName name="CRUCE90_CANAL_S2" localSheetId="1">#REF!</definedName>
    <definedName name="CRUCE90_CANAL_S2">#REF!</definedName>
    <definedName name="CRUCE90_CANAL_S3" localSheetId="1">#REF!</definedName>
    <definedName name="CRUCE90_CANAL_S3">#REF!</definedName>
    <definedName name="CRUCE90_CANAL_S4" localSheetId="1">#REF!</definedName>
    <definedName name="CRUCE90_CANAL_S4">#REF!</definedName>
    <definedName name="CRUCE90_CANAL_S5" localSheetId="1">#REF!</definedName>
    <definedName name="CRUCE90_CANAL_S5">#REF!</definedName>
    <definedName name="CRUCE90_CANAL_S6" localSheetId="1">#REF!</definedName>
    <definedName name="CRUCE90_CANAL_S6">#REF!</definedName>
    <definedName name="CRUCE90_S1" localSheetId="1">#REF!</definedName>
    <definedName name="CRUCE90_S1">#REF!</definedName>
    <definedName name="CRUCE90_S2" localSheetId="1">#REF!</definedName>
    <definedName name="CRUCE90_S2">#REF!</definedName>
    <definedName name="CRUCE90_S3" localSheetId="1">#REF!</definedName>
    <definedName name="CRUCE90_S3">#REF!</definedName>
    <definedName name="CRUCE90_S4" localSheetId="1">#REF!</definedName>
    <definedName name="CRUCE90_S4">#REF!</definedName>
    <definedName name="CRUCE90_S5" localSheetId="1">#REF!</definedName>
    <definedName name="CRUCE90_S5">#REF!</definedName>
    <definedName name="CRUCE90_S6" localSheetId="1">#REF!</definedName>
    <definedName name="CRUCE90_S6">#REF!</definedName>
    <definedName name="Cs">#REF!</definedName>
    <definedName name="Ct">#REF!</definedName>
    <definedName name="Cu">#REF!</definedName>
    <definedName name="CUADRI1">#REF!</definedName>
    <definedName name="CUADRI2">#REF!</definedName>
    <definedName name="CUADRI3">#REF!</definedName>
    <definedName name="CUADRI4">#REF!</definedName>
    <definedName name="CUADRI5">#REF!</definedName>
    <definedName name="CUADRI6">#REF!</definedName>
    <definedName name="CUADRI7">#REF!</definedName>
    <definedName name="CUADRI9">#REF!</definedName>
    <definedName name="Cuadrilla_1__1_ofc___2_ayu">'[13]MANO DE OBRA'!$B$26</definedName>
    <definedName name="Cuadrilla_4__4_ayu">'[13]MANO DE OBRA'!$B$29</definedName>
    <definedName name="Cuadrilla_8__2_ayu">'[13]MANO DE OBRA'!$B$33</definedName>
    <definedName name="Cuadrilla_A">#REF!</definedName>
    <definedName name="Cuadrilla_B">#REF!</definedName>
    <definedName name="Cuadrilla_C">#REF!</definedName>
    <definedName name="Cuadrilla_D">#REF!</definedName>
    <definedName name="Cuadrilla_E">#REF!</definedName>
    <definedName name="Cuadrilla_G">#REF!</definedName>
    <definedName name="Cuadrilla_P">#REF!</definedName>
    <definedName name="Cuadrilla_T">#REF!</definedName>
    <definedName name="Cubierta_Angulo_1_x1_x1_8">#REF!</definedName>
    <definedName name="Cubierta_Angulo_1_x1_x3_16">#REF!</definedName>
    <definedName name="Cubierta_Angulo_11_2_x11_2_x1_4">#REF!</definedName>
    <definedName name="Cubierta_Angulo_11_2_x11_2_x3_16">#REF!</definedName>
    <definedName name="Cubierta_Platina_21_2x21_2x1_8">#REF!</definedName>
    <definedName name="Cubierta_Platina_250mmx250mmx3_8">#REF!</definedName>
    <definedName name="Cubierta_Platina_380mmx200mmx3_8">#REF!</definedName>
    <definedName name="Cubierta_Soldadura">#REF!</definedName>
    <definedName name="CUBIERTATOTAL">#REF!</definedName>
    <definedName name="Cuerda_gruesa">'[13]PRECIOS'!$B$59</definedName>
    <definedName name="Curva_PVC_1">#REF!</definedName>
    <definedName name="Curva_PVC_1_2">#REF!</definedName>
    <definedName name="Curva_PVC_3_4">#REF!</definedName>
    <definedName name="Cv">#REF!</definedName>
    <definedName name="Cw">#REF!</definedName>
    <definedName name="Cx">#REF!</definedName>
    <definedName name="Cy">#REF!</definedName>
    <definedName name="Deflexión">#REF!</definedName>
    <definedName name="Delineadores_tubulares">'[13]PRECIOS'!$B$60</definedName>
    <definedName name="DEMOLICION">'[4]PREACTA(1)'!$K$298</definedName>
    <definedName name="DESCAPOTOT">#REF!</definedName>
    <definedName name="Dif.Este">#REF!</definedName>
    <definedName name="Dif.Norte">#REF!</definedName>
    <definedName name="Dilataciones_en_bronce">#REF!</definedName>
    <definedName name="DINTELES">#REF!</definedName>
    <definedName name="Director_Administrativo" localSheetId="1">#REF!</definedName>
    <definedName name="Director_Administrativo">#REF!</definedName>
    <definedName name="Distancia">#REF!</definedName>
    <definedName name="Division_acrilica_para_ducha">#REF!</definedName>
    <definedName name="Do">#REF!</definedName>
    <definedName name="DOM160X20_S1" localSheetId="1">#REF!</definedName>
    <definedName name="DOM160X20_S1">#REF!</definedName>
    <definedName name="DOM160X20_S2" localSheetId="1">#REF!</definedName>
    <definedName name="DOM160X20_S2">#REF!</definedName>
    <definedName name="DOM160X20_S3" localSheetId="1">#REF!</definedName>
    <definedName name="DOM160X20_S3">#REF!</definedName>
    <definedName name="DOM160X20_S4" localSheetId="1">#REF!</definedName>
    <definedName name="DOM160X20_S4">#REF!</definedName>
    <definedName name="DOM160X20_S5" localSheetId="1">#REF!</definedName>
    <definedName name="DOM160X20_S5">#REF!</definedName>
    <definedName name="DOM160X20_S6" localSheetId="1">#REF!</definedName>
    <definedName name="DOM160X20_S6">#REF!</definedName>
    <definedName name="DOM160X32_S1" localSheetId="1">#REF!</definedName>
    <definedName name="DOM160X32_S1">#REF!</definedName>
    <definedName name="DOM160X32_S2" localSheetId="1">#REF!</definedName>
    <definedName name="DOM160X32_S2">#REF!</definedName>
    <definedName name="DOM160X32_S3" localSheetId="1">#REF!</definedName>
    <definedName name="DOM160X32_S3">#REF!</definedName>
    <definedName name="DOM160X32_S4" localSheetId="1">#REF!</definedName>
    <definedName name="DOM160X32_S4">#REF!</definedName>
    <definedName name="DOM160X32_S5" localSheetId="1">#REF!</definedName>
    <definedName name="DOM160X32_S5">#REF!</definedName>
    <definedName name="DOM160X32_S6" localSheetId="1">#REF!</definedName>
    <definedName name="DOM160X32_S6">#REF!</definedName>
    <definedName name="DOM200X20_S1" localSheetId="1">#REF!</definedName>
    <definedName name="DOM200X20_S1">#REF!</definedName>
    <definedName name="DOM200X20_S2" localSheetId="1">#REF!</definedName>
    <definedName name="DOM200X20_S2">#REF!</definedName>
    <definedName name="DOM200X20_S3" localSheetId="1">#REF!</definedName>
    <definedName name="DOM200X20_S3">#REF!</definedName>
    <definedName name="DOM200X20_S4" localSheetId="1">#REF!</definedName>
    <definedName name="DOM200X20_S4">#REF!</definedName>
    <definedName name="DOM200X20_S5" localSheetId="1">#REF!</definedName>
    <definedName name="DOM200X20_S5">#REF!</definedName>
    <definedName name="DOM200X20_S6" localSheetId="1">#REF!</definedName>
    <definedName name="DOM200X20_S6">#REF!</definedName>
    <definedName name="DOM200X32_S1" localSheetId="1">#REF!</definedName>
    <definedName name="DOM200X32_S1">#REF!</definedName>
    <definedName name="DOM200X32_S2" localSheetId="1">#REF!</definedName>
    <definedName name="DOM200X32_S2">#REF!</definedName>
    <definedName name="DOM200X32_S3" localSheetId="1">#REF!</definedName>
    <definedName name="DOM200X32_S3">#REF!</definedName>
    <definedName name="DOM200X32_S4" localSheetId="1">#REF!</definedName>
    <definedName name="DOM200X32_S4">#REF!</definedName>
    <definedName name="DOM200X32_S5" localSheetId="1">#REF!</definedName>
    <definedName name="DOM200X32_S5">#REF!</definedName>
    <definedName name="DOM200X32_S6" localSheetId="1">#REF!</definedName>
    <definedName name="DOM200X32_S6">#REF!</definedName>
    <definedName name="DOM90X20_S1" localSheetId="1">#REF!</definedName>
    <definedName name="DOM90X20_S1">#REF!</definedName>
    <definedName name="DOM90X20_S2" localSheetId="1">#REF!</definedName>
    <definedName name="DOM90X20_S2">#REF!</definedName>
    <definedName name="DOM90X20_S3" localSheetId="1">#REF!</definedName>
    <definedName name="DOM90X20_S3">#REF!</definedName>
    <definedName name="DOM90X20_S4" localSheetId="1">#REF!</definedName>
    <definedName name="DOM90X20_S4">#REF!</definedName>
    <definedName name="DOM90X20_S5" localSheetId="1">#REF!</definedName>
    <definedName name="DOM90X20_S5">#REF!</definedName>
    <definedName name="DOM90X20_S6" localSheetId="1">#REF!</definedName>
    <definedName name="DOM90X20_S6">#REF!</definedName>
    <definedName name="DOM90X32_S1" localSheetId="1">#REF!</definedName>
    <definedName name="DOM90X32_S1">#REF!</definedName>
    <definedName name="DOM90X32_S2" localSheetId="1">#REF!</definedName>
    <definedName name="DOM90X32_S2">#REF!</definedName>
    <definedName name="DOM90X32_S3" localSheetId="1">#REF!</definedName>
    <definedName name="DOM90X32_S3">#REF!</definedName>
    <definedName name="DOM90X32_S4" localSheetId="1">#REF!</definedName>
    <definedName name="DOM90X32_S4">#REF!</definedName>
    <definedName name="DOM90X32_S5" localSheetId="1">#REF!</definedName>
    <definedName name="DOM90X32_S5">#REF!</definedName>
    <definedName name="DOM90X32_S6" localSheetId="1">#REF!</definedName>
    <definedName name="DOM90X32_S6">#REF!</definedName>
    <definedName name="DOMESP90X63_S1" localSheetId="1">#REF!</definedName>
    <definedName name="DOMESP90X63_S1">#REF!</definedName>
    <definedName name="DOMESP90X63_S2" localSheetId="1">#REF!</definedName>
    <definedName name="DOMESP90X63_S2">#REF!</definedName>
    <definedName name="DOMESP90X63_S3" localSheetId="1">#REF!</definedName>
    <definedName name="DOMESP90X63_S3">#REF!</definedName>
    <definedName name="DOMESP90X63_S4" localSheetId="1">#REF!</definedName>
    <definedName name="DOMESP90X63_S4">#REF!</definedName>
    <definedName name="DOMESP90X63_S5" localSheetId="1">#REF!</definedName>
    <definedName name="DOMESP90X63_S5">#REF!</definedName>
    <definedName name="DOMESP90X63_S6" localSheetId="1">#REF!</definedName>
    <definedName name="DOMESP90X63_S6">#REF!</definedName>
    <definedName name="Domo_Acrilico_0_90_x_0_90">#REF!</definedName>
    <definedName name="Ducha_Tayrona">#REF!</definedName>
    <definedName name="DUCHATAYRONATOT">#REF!</definedName>
    <definedName name="e">#REF!</definedName>
    <definedName name="ELEMENVERT">#REF!</definedName>
    <definedName name="ENCHAP11">#REF!</definedName>
    <definedName name="ENCHAP20">#REF!</definedName>
    <definedName name="ENCHAPBAÑO">#REF!</definedName>
    <definedName name="ENCHAPLABOR">#REF!</definedName>
    <definedName name="ENCHAPTABLETA">#REF!</definedName>
    <definedName name="EPPAY">'[17]JORNALES'!$H$12</definedName>
    <definedName name="EPPCAD">'[17]JORNALES'!$H$14</definedName>
    <definedName name="EPPMAES">'[17]JORNALES'!$H$18</definedName>
    <definedName name="EPPOF">'[17]JORNALES'!$H$15</definedName>
    <definedName name="EPPPLOM">'[17]JORNALES'!$H$17</definedName>
    <definedName name="EPPTOPO">'[17]JORNALES'!$H$19</definedName>
    <definedName name="Equipo_de_acabado_superficial">'[13]PRECIOS'!$B$25</definedName>
    <definedName name="Equipo_de_Bombeo_de_3_ó_4">'[13]PRECIOS'!$B$23</definedName>
    <definedName name="Equipo_de_presurización_para_prueba_hidráulica">'[14]PRECIOS'!$B$25</definedName>
    <definedName name="Equipo_de_termofusión_para_silleta_de_PE">'[13]PRECIOS'!$B$30</definedName>
    <definedName name="Equipo_de_termofusión_para_tubería_de_PE">'[13]PRECIOS'!$B$28</definedName>
    <definedName name="Equipo_de_topografia">#REF!</definedName>
    <definedName name="Equipo_para_prueba_hidráulica">'[13]PRECIOS'!$B$29</definedName>
    <definedName name="ES1_1" localSheetId="1">#REF!</definedName>
    <definedName name="ES1_1">#REF!</definedName>
    <definedName name="ES1_10" localSheetId="1">#REF!</definedName>
    <definedName name="ES1_10">#REF!</definedName>
    <definedName name="ES1_11" localSheetId="1">#REF!</definedName>
    <definedName name="ES1_11">#REF!</definedName>
    <definedName name="ES1_12" localSheetId="1">#REF!</definedName>
    <definedName name="ES1_12">#REF!</definedName>
    <definedName name="ES1_13" localSheetId="1">#REF!</definedName>
    <definedName name="ES1_13">#REF!</definedName>
    <definedName name="ES1_14" localSheetId="1">#REF!</definedName>
    <definedName name="ES1_14">#REF!</definedName>
    <definedName name="ES1_15" localSheetId="1">#REF!</definedName>
    <definedName name="ES1_15">#REF!</definedName>
    <definedName name="ES1_16" localSheetId="1">#REF!</definedName>
    <definedName name="ES1_16">#REF!</definedName>
    <definedName name="ES1_17" localSheetId="1">#REF!</definedName>
    <definedName name="ES1_17">#REF!</definedName>
    <definedName name="ES1_18" localSheetId="1">#REF!</definedName>
    <definedName name="ES1_18">#REF!</definedName>
    <definedName name="ES1_19" localSheetId="1">#REF!</definedName>
    <definedName name="ES1_19">#REF!</definedName>
    <definedName name="ES1_2" localSheetId="1">#REF!</definedName>
    <definedName name="ES1_2">#REF!</definedName>
    <definedName name="ES1_20" localSheetId="1">#REF!</definedName>
    <definedName name="ES1_20">#REF!</definedName>
    <definedName name="ES1_21" localSheetId="1">#REF!</definedName>
    <definedName name="ES1_21">#REF!</definedName>
    <definedName name="ES1_22" localSheetId="1">#REF!</definedName>
    <definedName name="ES1_22">#REF!</definedName>
    <definedName name="ES1_23" localSheetId="1">#REF!</definedName>
    <definedName name="ES1_23">#REF!</definedName>
    <definedName name="ES1_24" localSheetId="1">#REF!</definedName>
    <definedName name="ES1_24">#REF!</definedName>
    <definedName name="ES1_25" localSheetId="1">#REF!</definedName>
    <definedName name="ES1_25">#REF!</definedName>
    <definedName name="ES1_26" localSheetId="1">#REF!</definedName>
    <definedName name="ES1_26">#REF!</definedName>
    <definedName name="ES1_27" localSheetId="1">#REF!</definedName>
    <definedName name="ES1_27">#REF!</definedName>
    <definedName name="ES1_28" localSheetId="1">#REF!</definedName>
    <definedName name="ES1_28">#REF!</definedName>
    <definedName name="ES1_29" localSheetId="1">#REF!</definedName>
    <definedName name="ES1_29">#REF!</definedName>
    <definedName name="ES1_3" localSheetId="1">#REF!</definedName>
    <definedName name="ES1_3">#REF!</definedName>
    <definedName name="ES1_30" localSheetId="1">#REF!</definedName>
    <definedName name="ES1_30">#REF!</definedName>
    <definedName name="ES1_31" localSheetId="1">#REF!</definedName>
    <definedName name="ES1_31">#REF!</definedName>
    <definedName name="ES1_32" localSheetId="1">#REF!</definedName>
    <definedName name="ES1_32">#REF!</definedName>
    <definedName name="ES1_33" localSheetId="1">#REF!</definedName>
    <definedName name="ES1_33">#REF!</definedName>
    <definedName name="ES1_34" localSheetId="1">#REF!</definedName>
    <definedName name="ES1_34">#REF!</definedName>
    <definedName name="ES1_35" localSheetId="1">#REF!</definedName>
    <definedName name="ES1_35">#REF!</definedName>
    <definedName name="ES1_36" localSheetId="1">#REF!</definedName>
    <definedName name="ES1_36">#REF!</definedName>
    <definedName name="ES1_37" localSheetId="1">#REF!</definedName>
    <definedName name="ES1_37">#REF!</definedName>
    <definedName name="ES1_38" localSheetId="1">#REF!</definedName>
    <definedName name="ES1_38">#REF!</definedName>
    <definedName name="ES1_39" localSheetId="1">#REF!</definedName>
    <definedName name="ES1_39">#REF!</definedName>
    <definedName name="ES1_4" localSheetId="1">#REF!</definedName>
    <definedName name="ES1_4">#REF!</definedName>
    <definedName name="ES1_40" localSheetId="1">#REF!</definedName>
    <definedName name="ES1_40">#REF!</definedName>
    <definedName name="ES1_41" localSheetId="1">#REF!</definedName>
    <definedName name="ES1_41">#REF!</definedName>
    <definedName name="ES1_42" localSheetId="1">#REF!</definedName>
    <definedName name="ES1_42">#REF!</definedName>
    <definedName name="ES1_43" localSheetId="1">#REF!</definedName>
    <definedName name="ES1_43">#REF!</definedName>
    <definedName name="ES1_5" localSheetId="1">#REF!</definedName>
    <definedName name="ES1_5">#REF!</definedName>
    <definedName name="ES1_6" localSheetId="1">#REF!</definedName>
    <definedName name="ES1_6">#REF!</definedName>
    <definedName name="ES1_7" localSheetId="1">#REF!</definedName>
    <definedName name="ES1_7">#REF!</definedName>
    <definedName name="ES1_8" localSheetId="1">#REF!</definedName>
    <definedName name="ES1_8">#REF!</definedName>
    <definedName name="ES1_9" localSheetId="1">#REF!</definedName>
    <definedName name="ES1_9">#REF!</definedName>
    <definedName name="ES2_1" localSheetId="1">#REF!</definedName>
    <definedName name="ES2_1">#REF!</definedName>
    <definedName name="ES2_10" localSheetId="1">#REF!</definedName>
    <definedName name="ES2_10">#REF!</definedName>
    <definedName name="ES2_11" localSheetId="1">#REF!</definedName>
    <definedName name="ES2_11">#REF!</definedName>
    <definedName name="ES2_12" localSheetId="1">#REF!</definedName>
    <definedName name="ES2_12">#REF!</definedName>
    <definedName name="ES2_13" localSheetId="1">#REF!</definedName>
    <definedName name="ES2_13">#REF!</definedName>
    <definedName name="ES2_14" localSheetId="1">#REF!</definedName>
    <definedName name="ES2_14">#REF!</definedName>
    <definedName name="ES2_15" localSheetId="1">#REF!</definedName>
    <definedName name="ES2_15">#REF!</definedName>
    <definedName name="ES2_16" localSheetId="1">#REF!</definedName>
    <definedName name="ES2_16">#REF!</definedName>
    <definedName name="ES2_17" localSheetId="1">#REF!</definedName>
    <definedName name="ES2_17">#REF!</definedName>
    <definedName name="ES2_18" localSheetId="1">#REF!</definedName>
    <definedName name="ES2_18">#REF!</definedName>
    <definedName name="ES2_19" localSheetId="1">#REF!</definedName>
    <definedName name="ES2_19">#REF!</definedName>
    <definedName name="ES2_2" localSheetId="1">#REF!</definedName>
    <definedName name="ES2_2">#REF!</definedName>
    <definedName name="ES2_20" localSheetId="1">#REF!</definedName>
    <definedName name="ES2_20">#REF!</definedName>
    <definedName name="ES2_21" localSheetId="1">#REF!</definedName>
    <definedName name="ES2_21">#REF!</definedName>
    <definedName name="ES2_22" localSheetId="1">#REF!</definedName>
    <definedName name="ES2_22">#REF!</definedName>
    <definedName name="ES2_23" localSheetId="1">#REF!</definedName>
    <definedName name="ES2_23">#REF!</definedName>
    <definedName name="ES2_24" localSheetId="1">#REF!</definedName>
    <definedName name="ES2_24">#REF!</definedName>
    <definedName name="ES2_25" localSheetId="1">#REF!</definedName>
    <definedName name="ES2_25">#REF!</definedName>
    <definedName name="ES2_26" localSheetId="1">#REF!</definedName>
    <definedName name="ES2_26">#REF!</definedName>
    <definedName name="ES2_27" localSheetId="1">#REF!</definedName>
    <definedName name="ES2_27">#REF!</definedName>
    <definedName name="ES2_28" localSheetId="1">#REF!</definedName>
    <definedName name="ES2_28">#REF!</definedName>
    <definedName name="ES2_29" localSheetId="1">#REF!</definedName>
    <definedName name="ES2_29">#REF!</definedName>
    <definedName name="ES2_3" localSheetId="1">#REF!</definedName>
    <definedName name="ES2_3">#REF!</definedName>
    <definedName name="ES2_30" localSheetId="1">#REF!</definedName>
    <definedName name="ES2_30">#REF!</definedName>
    <definedName name="ES2_31" localSheetId="1">#REF!</definedName>
    <definedName name="ES2_31">#REF!</definedName>
    <definedName name="ES2_32" localSheetId="1">#REF!</definedName>
    <definedName name="ES2_32">#REF!</definedName>
    <definedName name="ES2_33" localSheetId="1">#REF!</definedName>
    <definedName name="ES2_33">#REF!</definedName>
    <definedName name="ES2_34" localSheetId="1">#REF!</definedName>
    <definedName name="ES2_34">#REF!</definedName>
    <definedName name="ES2_35" localSheetId="1">#REF!</definedName>
    <definedName name="ES2_35">#REF!</definedName>
    <definedName name="ES2_36" localSheetId="1">#REF!</definedName>
    <definedName name="ES2_36">#REF!</definedName>
    <definedName name="ES2_37" localSheetId="1">#REF!</definedName>
    <definedName name="ES2_37">#REF!</definedName>
    <definedName name="ES2_38" localSheetId="1">#REF!</definedName>
    <definedName name="ES2_38">#REF!</definedName>
    <definedName name="ES2_39" localSheetId="1">#REF!</definedName>
    <definedName name="ES2_39">#REF!</definedName>
    <definedName name="ES2_4" localSheetId="1">#REF!</definedName>
    <definedName name="ES2_4">#REF!</definedName>
    <definedName name="ES2_40" localSheetId="1">#REF!</definedName>
    <definedName name="ES2_40">#REF!</definedName>
    <definedName name="ES2_41" localSheetId="1">#REF!</definedName>
    <definedName name="ES2_41">#REF!</definedName>
    <definedName name="ES2_42" localSheetId="1">#REF!</definedName>
    <definedName name="ES2_42">#REF!</definedName>
    <definedName name="ES2_43" localSheetId="1">#REF!</definedName>
    <definedName name="ES2_43">#REF!</definedName>
    <definedName name="ES2_5" localSheetId="1">#REF!</definedName>
    <definedName name="ES2_5">#REF!</definedName>
    <definedName name="ES2_6" localSheetId="1">#REF!</definedName>
    <definedName name="ES2_6">#REF!</definedName>
    <definedName name="ES2_7" localSheetId="1">#REF!</definedName>
    <definedName name="ES2_7">#REF!</definedName>
    <definedName name="ES2_8" localSheetId="1">#REF!</definedName>
    <definedName name="ES2_8">#REF!</definedName>
    <definedName name="ES2_9" localSheetId="1">#REF!</definedName>
    <definedName name="ES2_9">#REF!</definedName>
    <definedName name="ES3_1" localSheetId="1">#REF!</definedName>
    <definedName name="ES3_1">#REF!</definedName>
    <definedName name="ES3_10" localSheetId="1">#REF!</definedName>
    <definedName name="ES3_10">#REF!</definedName>
    <definedName name="ES3_11" localSheetId="1">#REF!</definedName>
    <definedName name="ES3_11">#REF!</definedName>
    <definedName name="ES3_12" localSheetId="1">#REF!</definedName>
    <definedName name="ES3_12">#REF!</definedName>
    <definedName name="ES3_13" localSheetId="1">#REF!</definedName>
    <definedName name="ES3_13">#REF!</definedName>
    <definedName name="ES3_14" localSheetId="1">#REF!</definedName>
    <definedName name="ES3_14">#REF!</definedName>
    <definedName name="ES3_15" localSheetId="1">#REF!</definedName>
    <definedName name="ES3_15">#REF!</definedName>
    <definedName name="ES3_16" localSheetId="1">#REF!</definedName>
    <definedName name="ES3_16">#REF!</definedName>
    <definedName name="ES3_17" localSheetId="1">#REF!</definedName>
    <definedName name="ES3_17">#REF!</definedName>
    <definedName name="ES3_18" localSheetId="1">#REF!</definedName>
    <definedName name="ES3_18">#REF!</definedName>
    <definedName name="ES3_19" localSheetId="1">#REF!</definedName>
    <definedName name="ES3_19">#REF!</definedName>
    <definedName name="ES3_2" localSheetId="1">#REF!</definedName>
    <definedName name="ES3_2">#REF!</definedName>
    <definedName name="ES3_20" localSheetId="1">#REF!</definedName>
    <definedName name="ES3_20">#REF!</definedName>
    <definedName name="ES3_21" localSheetId="1">#REF!</definedName>
    <definedName name="ES3_21">#REF!</definedName>
    <definedName name="ES3_22" localSheetId="1">#REF!</definedName>
    <definedName name="ES3_22">#REF!</definedName>
    <definedName name="ES3_23" localSheetId="1">#REF!</definedName>
    <definedName name="ES3_23">#REF!</definedName>
    <definedName name="ES3_24" localSheetId="1">#REF!</definedName>
    <definedName name="ES3_24">#REF!</definedName>
    <definedName name="ES3_25" localSheetId="1">#REF!</definedName>
    <definedName name="ES3_25">#REF!</definedName>
    <definedName name="ES3_26" localSheetId="1">#REF!</definedName>
    <definedName name="ES3_26">#REF!</definedName>
    <definedName name="ES3_27" localSheetId="1">#REF!</definedName>
    <definedName name="ES3_27">#REF!</definedName>
    <definedName name="ES3_28" localSheetId="1">#REF!</definedName>
    <definedName name="ES3_28">#REF!</definedName>
    <definedName name="ES3_29" localSheetId="1">#REF!</definedName>
    <definedName name="ES3_29">#REF!</definedName>
    <definedName name="ES3_3" localSheetId="1">#REF!</definedName>
    <definedName name="ES3_3">#REF!</definedName>
    <definedName name="ES3_30" localSheetId="1">#REF!</definedName>
    <definedName name="ES3_30">#REF!</definedName>
    <definedName name="ES3_31" localSheetId="1">#REF!</definedName>
    <definedName name="ES3_31">#REF!</definedName>
    <definedName name="ES3_32" localSheetId="1">#REF!</definedName>
    <definedName name="ES3_32">#REF!</definedName>
    <definedName name="ES3_33" localSheetId="1">#REF!</definedName>
    <definedName name="ES3_33">#REF!</definedName>
    <definedName name="ES3_34" localSheetId="1">#REF!</definedName>
    <definedName name="ES3_34">#REF!</definedName>
    <definedName name="ES3_35" localSheetId="1">#REF!</definedName>
    <definedName name="ES3_35">#REF!</definedName>
    <definedName name="ES3_36" localSheetId="1">#REF!</definedName>
    <definedName name="ES3_36">#REF!</definedName>
    <definedName name="ES3_37" localSheetId="1">#REF!</definedName>
    <definedName name="ES3_37">#REF!</definedName>
    <definedName name="ES3_38" localSheetId="1">#REF!</definedName>
    <definedName name="ES3_38">#REF!</definedName>
    <definedName name="ES3_39" localSheetId="1">#REF!</definedName>
    <definedName name="ES3_39">#REF!</definedName>
    <definedName name="ES3_4" localSheetId="1">#REF!</definedName>
    <definedName name="ES3_4">#REF!</definedName>
    <definedName name="ES3_40" localSheetId="1">#REF!</definedName>
    <definedName name="ES3_40">#REF!</definedName>
    <definedName name="ES3_41" localSheetId="1">#REF!</definedName>
    <definedName name="ES3_41">#REF!</definedName>
    <definedName name="ES3_42" localSheetId="1">#REF!</definedName>
    <definedName name="ES3_42">#REF!</definedName>
    <definedName name="ES3_43" localSheetId="1">#REF!</definedName>
    <definedName name="ES3_43">#REF!</definedName>
    <definedName name="ES3_5" localSheetId="1">#REF!</definedName>
    <definedName name="ES3_5">#REF!</definedName>
    <definedName name="ES3_6" localSheetId="1">#REF!</definedName>
    <definedName name="ES3_6">#REF!</definedName>
    <definedName name="ES3_7" localSheetId="1">#REF!</definedName>
    <definedName name="ES3_7">#REF!</definedName>
    <definedName name="ES3_8" localSheetId="1">#REF!</definedName>
    <definedName name="ES3_8">#REF!</definedName>
    <definedName name="ES3_9" localSheetId="1">#REF!</definedName>
    <definedName name="ES3_9">#REF!</definedName>
    <definedName name="ES4_1" localSheetId="1">#REF!</definedName>
    <definedName name="ES4_1">#REF!</definedName>
    <definedName name="ES4_10" localSheetId="1">#REF!</definedName>
    <definedName name="ES4_10">#REF!</definedName>
    <definedName name="ES4_11" localSheetId="1">#REF!</definedName>
    <definedName name="ES4_11">#REF!</definedName>
    <definedName name="ES4_12" localSheetId="1">#REF!</definedName>
    <definedName name="ES4_12">#REF!</definedName>
    <definedName name="ES4_13" localSheetId="1">#REF!</definedName>
    <definedName name="ES4_13">#REF!</definedName>
    <definedName name="ES4_14" localSheetId="1">#REF!</definedName>
    <definedName name="ES4_14">#REF!</definedName>
    <definedName name="ES4_15" localSheetId="1">#REF!</definedName>
    <definedName name="ES4_15">#REF!</definedName>
    <definedName name="ES4_16" localSheetId="1">#REF!</definedName>
    <definedName name="ES4_16">#REF!</definedName>
    <definedName name="ES4_17" localSheetId="1">#REF!</definedName>
    <definedName name="ES4_17">#REF!</definedName>
    <definedName name="ES4_18" localSheetId="1">#REF!</definedName>
    <definedName name="ES4_18">#REF!</definedName>
    <definedName name="ES4_19" localSheetId="1">#REF!</definedName>
    <definedName name="ES4_19">#REF!</definedName>
    <definedName name="ES4_2" localSheetId="1">#REF!</definedName>
    <definedName name="ES4_2">#REF!</definedName>
    <definedName name="ES4_20" localSheetId="1">#REF!</definedName>
    <definedName name="ES4_20">#REF!</definedName>
    <definedName name="ES4_21" localSheetId="1">#REF!</definedName>
    <definedName name="ES4_21">#REF!</definedName>
    <definedName name="ES4_22" localSheetId="1">#REF!</definedName>
    <definedName name="ES4_22">#REF!</definedName>
    <definedName name="ES4_23" localSheetId="1">#REF!</definedName>
    <definedName name="ES4_23">#REF!</definedName>
    <definedName name="ES4_24" localSheetId="1">#REF!</definedName>
    <definedName name="ES4_24">#REF!</definedName>
    <definedName name="ES4_25" localSheetId="1">#REF!</definedName>
    <definedName name="ES4_25">#REF!</definedName>
    <definedName name="ES4_26" localSheetId="1">#REF!</definedName>
    <definedName name="ES4_26">#REF!</definedName>
    <definedName name="ES4_27" localSheetId="1">#REF!</definedName>
    <definedName name="ES4_27">#REF!</definedName>
    <definedName name="ES4_28" localSheetId="1">#REF!</definedName>
    <definedName name="ES4_28">#REF!</definedName>
    <definedName name="ES4_29" localSheetId="1">#REF!</definedName>
    <definedName name="ES4_29">#REF!</definedName>
    <definedName name="ES4_3" localSheetId="1">#REF!</definedName>
    <definedName name="ES4_3">#REF!</definedName>
    <definedName name="ES4_30" localSheetId="1">#REF!</definedName>
    <definedName name="ES4_30">#REF!</definedName>
    <definedName name="ES4_31" localSheetId="1">#REF!</definedName>
    <definedName name="ES4_31">#REF!</definedName>
    <definedName name="ES4_32" localSheetId="1">#REF!</definedName>
    <definedName name="ES4_32">#REF!</definedName>
    <definedName name="ES4_33" localSheetId="1">#REF!</definedName>
    <definedName name="ES4_33">#REF!</definedName>
    <definedName name="ES4_34" localSheetId="1">#REF!</definedName>
    <definedName name="ES4_34">#REF!</definedName>
    <definedName name="ES4_35" localSheetId="1">#REF!</definedName>
    <definedName name="ES4_35">#REF!</definedName>
    <definedName name="ES4_36" localSheetId="1">#REF!</definedName>
    <definedName name="ES4_36">#REF!</definedName>
    <definedName name="ES4_37" localSheetId="1">#REF!</definedName>
    <definedName name="ES4_37">#REF!</definedName>
    <definedName name="ES4_38" localSheetId="1">#REF!</definedName>
    <definedName name="ES4_38">#REF!</definedName>
    <definedName name="ES4_39" localSheetId="1">#REF!</definedName>
    <definedName name="ES4_39">#REF!</definedName>
    <definedName name="ES4_4" localSheetId="1">#REF!</definedName>
    <definedName name="ES4_4">#REF!</definedName>
    <definedName name="ES4_40" localSheetId="1">#REF!</definedName>
    <definedName name="ES4_40">#REF!</definedName>
    <definedName name="ES4_41" localSheetId="1">#REF!</definedName>
    <definedName name="ES4_41">#REF!</definedName>
    <definedName name="ES4_42" localSheetId="1">#REF!</definedName>
    <definedName name="ES4_42">#REF!</definedName>
    <definedName name="ES4_43" localSheetId="1">#REF!</definedName>
    <definedName name="ES4_43">#REF!</definedName>
    <definedName name="ES4_5" localSheetId="1">#REF!</definedName>
    <definedName name="ES4_5">#REF!</definedName>
    <definedName name="ES4_6" localSheetId="1">#REF!</definedName>
    <definedName name="ES4_6">#REF!</definedName>
    <definedName name="ES4_7" localSheetId="1">#REF!</definedName>
    <definedName name="ES4_7">#REF!</definedName>
    <definedName name="ES4_8" localSheetId="1">#REF!</definedName>
    <definedName name="ES4_8">#REF!</definedName>
    <definedName name="ES4_9" localSheetId="1">#REF!</definedName>
    <definedName name="ES4_9">#REF!</definedName>
    <definedName name="ES5_1" localSheetId="1">#REF!</definedName>
    <definedName name="ES5_1">#REF!</definedName>
    <definedName name="ES5_10" localSheetId="1">#REF!</definedName>
    <definedName name="ES5_10">#REF!</definedName>
    <definedName name="ES5_11" localSheetId="1">#REF!</definedName>
    <definedName name="ES5_11">#REF!</definedName>
    <definedName name="ES5_12" localSheetId="1">#REF!</definedName>
    <definedName name="ES5_12">#REF!</definedName>
    <definedName name="ES5_13" localSheetId="1">#REF!</definedName>
    <definedName name="ES5_13">#REF!</definedName>
    <definedName name="ES5_14" localSheetId="1">#REF!</definedName>
    <definedName name="ES5_14">#REF!</definedName>
    <definedName name="ES5_15" localSheetId="1">#REF!</definedName>
    <definedName name="ES5_15">#REF!</definedName>
    <definedName name="ES5_16" localSheetId="1">#REF!</definedName>
    <definedName name="ES5_16">#REF!</definedName>
    <definedName name="ES5_17" localSheetId="1">#REF!</definedName>
    <definedName name="ES5_17">#REF!</definedName>
    <definedName name="ES5_18" localSheetId="1">#REF!</definedName>
    <definedName name="ES5_18">#REF!</definedName>
    <definedName name="ES5_19" localSheetId="1">#REF!</definedName>
    <definedName name="ES5_19">#REF!</definedName>
    <definedName name="ES5_2" localSheetId="1">#REF!</definedName>
    <definedName name="ES5_2">#REF!</definedName>
    <definedName name="ES5_20" localSheetId="1">#REF!</definedName>
    <definedName name="ES5_20">#REF!</definedName>
    <definedName name="ES5_21" localSheetId="1">#REF!</definedName>
    <definedName name="ES5_21">#REF!</definedName>
    <definedName name="ES5_22" localSheetId="1">#REF!</definedName>
    <definedName name="ES5_22">#REF!</definedName>
    <definedName name="ES5_23" localSheetId="1">#REF!</definedName>
    <definedName name="ES5_23">#REF!</definedName>
    <definedName name="ES5_24" localSheetId="1">#REF!</definedName>
    <definedName name="ES5_24">#REF!</definedName>
    <definedName name="ES5_25" localSheetId="1">#REF!</definedName>
    <definedName name="ES5_25">#REF!</definedName>
    <definedName name="ES5_26" localSheetId="1">#REF!</definedName>
    <definedName name="ES5_26">#REF!</definedName>
    <definedName name="ES5_27" localSheetId="1">#REF!</definedName>
    <definedName name="ES5_27">#REF!</definedName>
    <definedName name="ES5_28" localSheetId="1">#REF!</definedName>
    <definedName name="ES5_28">#REF!</definedName>
    <definedName name="ES5_29" localSheetId="1">#REF!</definedName>
    <definedName name="ES5_29">#REF!</definedName>
    <definedName name="ES5_3" localSheetId="1">#REF!</definedName>
    <definedName name="ES5_3">#REF!</definedName>
    <definedName name="ES5_30" localSheetId="1">#REF!</definedName>
    <definedName name="ES5_30">#REF!</definedName>
    <definedName name="ES5_31" localSheetId="1">#REF!</definedName>
    <definedName name="ES5_31">#REF!</definedName>
    <definedName name="ES5_32" localSheetId="1">#REF!</definedName>
    <definedName name="ES5_32">#REF!</definedName>
    <definedName name="ES5_33" localSheetId="1">#REF!</definedName>
    <definedName name="ES5_33">#REF!</definedName>
    <definedName name="ES5_34" localSheetId="1">#REF!</definedName>
    <definedName name="ES5_34">#REF!</definedName>
    <definedName name="ES5_35" localSheetId="1">#REF!</definedName>
    <definedName name="ES5_35">#REF!</definedName>
    <definedName name="ES5_36" localSheetId="1">#REF!</definedName>
    <definedName name="ES5_36">#REF!</definedName>
    <definedName name="ES5_37" localSheetId="1">#REF!</definedName>
    <definedName name="ES5_37">#REF!</definedName>
    <definedName name="ES5_38" localSheetId="1">#REF!</definedName>
    <definedName name="ES5_38">#REF!</definedName>
    <definedName name="ES5_39" localSheetId="1">#REF!</definedName>
    <definedName name="ES5_39">#REF!</definedName>
    <definedName name="ES5_4" localSheetId="1">#REF!</definedName>
    <definedName name="ES5_4">#REF!</definedName>
    <definedName name="ES5_40" localSheetId="1">#REF!</definedName>
    <definedName name="ES5_40">#REF!</definedName>
    <definedName name="ES5_41" localSheetId="1">#REF!</definedName>
    <definedName name="ES5_41">#REF!</definedName>
    <definedName name="ES5_42" localSheetId="1">#REF!</definedName>
    <definedName name="ES5_42">#REF!</definedName>
    <definedName name="ES5_43" localSheetId="1">#REF!</definedName>
    <definedName name="ES5_43">#REF!</definedName>
    <definedName name="ES5_5" localSheetId="1">#REF!</definedName>
    <definedName name="ES5_5">#REF!</definedName>
    <definedName name="ES5_6" localSheetId="1">#REF!</definedName>
    <definedName name="ES5_6">#REF!</definedName>
    <definedName name="ES5_7" localSheetId="1">#REF!</definedName>
    <definedName name="ES5_7">#REF!</definedName>
    <definedName name="ES5_8" localSheetId="1">#REF!</definedName>
    <definedName name="ES5_8">#REF!</definedName>
    <definedName name="ES5_9" localSheetId="1">#REF!</definedName>
    <definedName name="ES5_9">#REF!</definedName>
    <definedName name="ES6_1" localSheetId="1">#REF!</definedName>
    <definedName name="ES6_1">#REF!</definedName>
    <definedName name="ES6_10" localSheetId="1">#REF!</definedName>
    <definedName name="ES6_10">#REF!</definedName>
    <definedName name="ES6_11" localSheetId="1">#REF!</definedName>
    <definedName name="ES6_11">#REF!</definedName>
    <definedName name="ES6_12" localSheetId="1">#REF!</definedName>
    <definedName name="ES6_12">#REF!</definedName>
    <definedName name="ES6_13" localSheetId="1">#REF!</definedName>
    <definedName name="ES6_13">#REF!</definedName>
    <definedName name="ES6_14" localSheetId="1">#REF!</definedName>
    <definedName name="ES6_14">#REF!</definedName>
    <definedName name="ES6_15" localSheetId="1">#REF!</definedName>
    <definedName name="ES6_15">#REF!</definedName>
    <definedName name="ES6_16" localSheetId="1">#REF!</definedName>
    <definedName name="ES6_16">#REF!</definedName>
    <definedName name="ES6_17" localSheetId="1">#REF!</definedName>
    <definedName name="ES6_17">#REF!</definedName>
    <definedName name="ES6_18" localSheetId="1">#REF!</definedName>
    <definedName name="ES6_18">#REF!</definedName>
    <definedName name="ES6_19" localSheetId="1">#REF!</definedName>
    <definedName name="ES6_19">#REF!</definedName>
    <definedName name="ES6_2" localSheetId="1">#REF!</definedName>
    <definedName name="ES6_2">#REF!</definedName>
    <definedName name="ES6_20" localSheetId="1">#REF!</definedName>
    <definedName name="ES6_20">#REF!</definedName>
    <definedName name="ES6_21" localSheetId="1">#REF!</definedName>
    <definedName name="ES6_21">#REF!</definedName>
    <definedName name="ES6_22" localSheetId="1">#REF!</definedName>
    <definedName name="ES6_22">#REF!</definedName>
    <definedName name="ES6_23" localSheetId="1">#REF!</definedName>
    <definedName name="ES6_23">#REF!</definedName>
    <definedName name="ES6_24" localSheetId="1">#REF!</definedName>
    <definedName name="ES6_24">#REF!</definedName>
    <definedName name="ES6_25" localSheetId="1">#REF!</definedName>
    <definedName name="ES6_25">#REF!</definedName>
    <definedName name="ES6_26" localSheetId="1">#REF!</definedName>
    <definedName name="ES6_26">#REF!</definedName>
    <definedName name="ES6_27" localSheetId="1">#REF!</definedName>
    <definedName name="ES6_27">#REF!</definedName>
    <definedName name="ES6_28" localSheetId="1">#REF!</definedName>
    <definedName name="ES6_28">#REF!</definedName>
    <definedName name="ES6_29" localSheetId="1">#REF!</definedName>
    <definedName name="ES6_29">#REF!</definedName>
    <definedName name="ES6_3" localSheetId="1">#REF!</definedName>
    <definedName name="ES6_3">#REF!</definedName>
    <definedName name="ES6_30" localSheetId="1">#REF!</definedName>
    <definedName name="ES6_30">#REF!</definedName>
    <definedName name="ES6_31" localSheetId="1">#REF!</definedName>
    <definedName name="ES6_31">#REF!</definedName>
    <definedName name="ES6_32" localSheetId="1">#REF!</definedName>
    <definedName name="ES6_32">#REF!</definedName>
    <definedName name="ES6_33" localSheetId="1">#REF!</definedName>
    <definedName name="ES6_33">#REF!</definedName>
    <definedName name="ES6_34" localSheetId="1">#REF!</definedName>
    <definedName name="ES6_34">#REF!</definedName>
    <definedName name="ES6_35" localSheetId="1">#REF!</definedName>
    <definedName name="ES6_35">#REF!</definedName>
    <definedName name="ES6_36" localSheetId="1">#REF!</definedName>
    <definedName name="ES6_36">#REF!</definedName>
    <definedName name="ES6_37" localSheetId="1">#REF!</definedName>
    <definedName name="ES6_37">#REF!</definedName>
    <definedName name="ES6_38" localSheetId="1">#REF!</definedName>
    <definedName name="ES6_38">#REF!</definedName>
    <definedName name="ES6_39" localSheetId="1">#REF!</definedName>
    <definedName name="ES6_39">#REF!</definedName>
    <definedName name="ES6_4" localSheetId="1">#REF!</definedName>
    <definedName name="ES6_4">#REF!</definedName>
    <definedName name="ES6_40" localSheetId="1">#REF!</definedName>
    <definedName name="ES6_40">#REF!</definedName>
    <definedName name="ES6_41" localSheetId="1">#REF!</definedName>
    <definedName name="ES6_41">#REF!</definedName>
    <definedName name="ES6_42" localSheetId="1">#REF!</definedName>
    <definedName name="ES6_42">#REF!</definedName>
    <definedName name="ES6_43" localSheetId="1">#REF!</definedName>
    <definedName name="ES6_43">#REF!</definedName>
    <definedName name="ES6_5" localSheetId="1">#REF!</definedName>
    <definedName name="ES6_5">#REF!</definedName>
    <definedName name="ES6_6" localSheetId="1">#REF!</definedName>
    <definedName name="ES6_6">#REF!</definedName>
    <definedName name="ES6_7" localSheetId="1">#REF!</definedName>
    <definedName name="ES6_7">#REF!</definedName>
    <definedName name="ES6_8" localSheetId="1">#REF!</definedName>
    <definedName name="ES6_8">#REF!</definedName>
    <definedName name="ES6_9" localSheetId="1">#REF!</definedName>
    <definedName name="ES6_9">#REF!</definedName>
    <definedName name="ESCALERA">#REF!</definedName>
    <definedName name="ESMALTMADETOT">#REF!</definedName>
    <definedName name="Este">#REF!</definedName>
    <definedName name="EXCAVACION">'[4]PREACTA(1)'!$O$298</definedName>
    <definedName name="Extractor_120v_de_10">#REF!</definedName>
    <definedName name="FORMACOL">#REF!</definedName>
    <definedName name="Formaleta_met.pavimento_0.15x0.20x3mts">'[13]PRECIOS'!$B$26</definedName>
    <definedName name="Formaleta_metalica_para_Manhol">'[13]PRECIOS'!$B$27</definedName>
    <definedName name="FORMALOSA">#REF!</definedName>
    <definedName name="FORMAV">#REF!</definedName>
    <definedName name="FORMAVIGACIMIEN">#REF!</definedName>
    <definedName name="FORMAZAPATA">#REF!</definedName>
    <definedName name="Ga">#REF!</definedName>
    <definedName name="Gabinete_lam._Galv._Pint._1_8x1_2x_6">#REF!</definedName>
    <definedName name="GASTOS_GENERALES">'[18]Precios E'!#REF!</definedName>
    <definedName name="Gb">#REF!</definedName>
    <definedName name="Gc">#REF!</definedName>
    <definedName name="Gd">#REF!</definedName>
    <definedName name="Ge">#REF!</definedName>
    <definedName name="Gf">#REF!</definedName>
    <definedName name="Gg">#REF!</definedName>
    <definedName name="Gh">#REF!</definedName>
    <definedName name="Gi">#REF!</definedName>
    <definedName name="Gk">#REF!</definedName>
    <definedName name="Grados">#REF!</definedName>
    <definedName name="Graniplast">#REF!</definedName>
    <definedName name="Granito_N_2">#REF!</definedName>
    <definedName name="Grifería_Ducha">#REF!</definedName>
    <definedName name="Guarda_camilla_en_acero_inox.h_0_9">#REF!</definedName>
    <definedName name="Guarda_camilla_en_madera_h__0_90_m">#REF!</definedName>
    <definedName name="Gv">#REF!</definedName>
    <definedName name="Gw">#REF!</definedName>
    <definedName name="Ha">#REF!</definedName>
    <definedName name="Hb">#REF!</definedName>
    <definedName name="Herramienta_menor">'[13]PRECIOS'!$B$9</definedName>
    <definedName name="HG">#REF!</definedName>
    <definedName name="Hidr.t_chicago_3_pulg_ex.liso_Apolo">'[14]PRECIOS'!$B$205</definedName>
    <definedName name="HIDR160PE_S1" localSheetId="1">#REF!</definedName>
    <definedName name="HIDR160PE_S1">#REF!</definedName>
    <definedName name="HIDR160PE_S2" localSheetId="1">#REF!</definedName>
    <definedName name="HIDR160PE_S2">#REF!</definedName>
    <definedName name="HIDR160PE_S3" localSheetId="1">#REF!</definedName>
    <definedName name="HIDR160PE_S3">#REF!</definedName>
    <definedName name="HIDR160PE_S4" localSheetId="1">#REF!</definedName>
    <definedName name="HIDR160PE_S4">#REF!</definedName>
    <definedName name="HIDR160PE_S5" localSheetId="1">#REF!</definedName>
    <definedName name="HIDR160PE_S5">#REF!</definedName>
    <definedName name="HIDR160PE_S6" localSheetId="1">#REF!</definedName>
    <definedName name="HIDR160PE_S6">#REF!</definedName>
    <definedName name="HIDR200PE_S1" localSheetId="1">#REF!</definedName>
    <definedName name="HIDR200PE_S1">#REF!</definedName>
    <definedName name="HIDR200PE_S2" localSheetId="1">#REF!</definedName>
    <definedName name="HIDR200PE_S2">#REF!</definedName>
    <definedName name="HIDR200PE_S3" localSheetId="1">#REF!</definedName>
    <definedName name="HIDR200PE_S3">#REF!</definedName>
    <definedName name="HIDR200PE_S4" localSheetId="1">#REF!</definedName>
    <definedName name="HIDR200PE_S4">#REF!</definedName>
    <definedName name="HIDR200PE_S5" localSheetId="1">#REF!</definedName>
    <definedName name="HIDR200PE_S5">#REF!</definedName>
    <definedName name="HIDR200PE_S6" localSheetId="1">#REF!</definedName>
    <definedName name="HIDR200PE_S6">#REF!</definedName>
    <definedName name="HJ">#REF!</definedName>
    <definedName name="Hw">#REF!</definedName>
    <definedName name="HY">#REF!</definedName>
    <definedName name="IMPER">#REF!</definedName>
    <definedName name="Impermeabilizante_sika">'[13]PRECIOS'!$B$62</definedName>
    <definedName name="INCRNOVATOT">#REF!</definedName>
    <definedName name="Interruptor_sencillo_Levinton_Decor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g">#REF!</definedName>
    <definedName name="Juego_de_Incrustaciones">#REF!</definedName>
    <definedName name="kkkkk">#REF!</definedName>
    <definedName name="kkkkkkkkkkkkkk">#REF!</definedName>
    <definedName name="La">#REF!</definedName>
    <definedName name="Lamina_de_acero_inox.">#REF!</definedName>
    <definedName name="Lamina_de_plomo_1_5mm">#REF!</definedName>
    <definedName name="Lamina_galv._Cal_18">#REF!</definedName>
    <definedName name="Lamina_galv._Cal_20">#REF!</definedName>
    <definedName name="Lamina_galv._Cal_22">#REF!</definedName>
    <definedName name="Lamina_galv._Cal_24">#REF!</definedName>
    <definedName name="Lamina_galv._Cal_26">#REF!</definedName>
    <definedName name="Lamina_galv._Cal_28">#REF!</definedName>
    <definedName name="Lamina_galv._Cal_30">#REF!</definedName>
    <definedName name="Lamina_galv._Cal_31">#REF!</definedName>
    <definedName name="LAMPARATOT">#REF!</definedName>
    <definedName name="LAVAB">#REF!</definedName>
    <definedName name="LAVABLA">#REF!</definedName>
    <definedName name="Lavamanos_de_empotrar">#REF!</definedName>
    <definedName name="Lavamanos_de_pedal_Acero_inox.">#REF!</definedName>
    <definedName name="Lavamanos_de_Pedestal">#REF!</definedName>
    <definedName name="LAVANOVATOT">#REF!</definedName>
    <definedName name="Lavaplatos_acero_inox.">#REF!</definedName>
    <definedName name="LAVAPLATOT">#REF!</definedName>
    <definedName name="Lb">#REF!</definedName>
    <definedName name="Ld">#REF!</definedName>
    <definedName name="Le">#REF!</definedName>
    <definedName name="LEVANTE10">#REF!</definedName>
    <definedName name="LEVANTE20">#REF!</definedName>
    <definedName name="Lf">#REF!</definedName>
    <definedName name="Lh">#REF!</definedName>
    <definedName name="Li">#REF!</definedName>
    <definedName name="Limahoya_asbt_cemt">#REF!</definedName>
    <definedName name="Limatesa_asbt_cemt">#REF!</definedName>
    <definedName name="Listón_2x2x3m_10">'[13]PRECIOS'!$B$63</definedName>
    <definedName name="Listón_4_x2x3m.">'[13]PRECIOS'!$B$64</definedName>
    <definedName name="LISTON2">#REF!</definedName>
    <definedName name="LISTON4">#REF!</definedName>
    <definedName name="Lj">#REF!</definedName>
    <definedName name="Lk">#REF!</definedName>
    <definedName name="llav">#REF!</definedName>
    <definedName name="Llave_de_bola_1_2">'[14]PRECIOS'!$B$199</definedName>
    <definedName name="Llave_paso_1_2">#REF!</definedName>
    <definedName name="Llave_terminal_1_2">#REF!</definedName>
    <definedName name="LLAVE1_2">#REF!</definedName>
    <definedName name="LLAVE3_4TOT">#REF!</definedName>
    <definedName name="LLAVEMANGUETOT">#REF!</definedName>
    <definedName name="Lll">#REF!</definedName>
    <definedName name="Lm">#REF!</definedName>
    <definedName name="Ln">#REF!</definedName>
    <definedName name="Lñ">#REF!</definedName>
    <definedName name="Lo">#REF!</definedName>
    <definedName name="Lo1">#REF!</definedName>
    <definedName name="Lp">#REF!</definedName>
    <definedName name="Lq">#REF!</definedName>
    <definedName name="Lr">#REF!</definedName>
    <definedName name="Ls">#REF!</definedName>
    <definedName name="Lt">#REF!</definedName>
    <definedName name="Lu">#REF!</definedName>
    <definedName name="Lubricante_tub_pvc_500gr_500grs">'[13]PRECIOS'!$B$66</definedName>
    <definedName name="Lz">#REF!</definedName>
    <definedName name="m">#REF!</definedName>
    <definedName name="Ma">#REF!</definedName>
    <definedName name="Macro1">#REF!</definedName>
    <definedName name="Malla_redoblon">#REF!</definedName>
    <definedName name="Maneral_de_Corte_de_Corte_1_2__para_polietileno">'[14]PRECIOS'!$B$195</definedName>
    <definedName name="MANGLE">#REF!</definedName>
    <definedName name="Manguera_Hidr._1_2">#REF!</definedName>
    <definedName name="Marco_madera_puerta__2_05x0_7">#REF!</definedName>
    <definedName name="Marco_madera_puerta__2_05x0_9">#REF!</definedName>
    <definedName name="Marco_madera_puerta__2_05x1_4">#REF!</definedName>
    <definedName name="Marco_metal_puerta__0_80x2_20">#REF!</definedName>
    <definedName name="Material_seleccionado__balasto">'[13]PRECIOS'!$B$68</definedName>
    <definedName name="materiales">'[21]Lp'!$B$5:$B$211</definedName>
    <definedName name="materiales2">'[22]Lp'!$B$5:$B$159</definedName>
    <definedName name="Mb">#REF!</definedName>
    <definedName name="med20">#REF!</definedName>
    <definedName name="Medidor_de_velocidad_de_1_2__x_20_mm_clase_metrologica_tipo_B">'[14]PRECIOS'!$B$197</definedName>
    <definedName name="Meson_acero_inox.con_bandeja">#REF!</definedName>
    <definedName name="MESONGRANITO">#REF!</definedName>
    <definedName name="MEZCLA">#REF!</definedName>
    <definedName name="Mezcladora">'[13]PRECIOS'!$B$11</definedName>
    <definedName name="Mezcladora_Apolo_1__bulto">#REF!</definedName>
    <definedName name="Minutos">#REF!</definedName>
    <definedName name="MORTERO_1_8">#REF!</definedName>
    <definedName name="MORTERO4">#REF!</definedName>
    <definedName name="MORTERO5">#REF!</definedName>
    <definedName name="Motobomba_0_5_HP">#REF!</definedName>
    <definedName name="Motoniveladora_Baukema_SHM_5">#REF!</definedName>
    <definedName name="Motoniveladora_Champion_710A">#REF!</definedName>
    <definedName name="MUEBLEINFTOT">#REF!</definedName>
    <definedName name="Na">#REF!</definedName>
    <definedName name="Nb">#REF!</definedName>
    <definedName name="Nc">#REF!</definedName>
    <definedName name="Nd">#REF!</definedName>
    <definedName name="Ne">#REF!</definedName>
    <definedName name="Norte">#REF!</definedName>
    <definedName name="OBRASCIVILES">'[19]Obras Civiles'!$G$91</definedName>
    <definedName name="Operador_de_equipo_mediano">'[13]MANO DE OBRA'!$B$23</definedName>
    <definedName name="Pa">#REF!</definedName>
    <definedName name="PAÑETE">#REF!</definedName>
    <definedName name="PAVIMENTO">'[4]PREACTA(1)'!$J$298</definedName>
    <definedName name="Pb">#REF!</definedName>
    <definedName name="Pc">#REF!</definedName>
    <definedName name="Pd">#REF!</definedName>
    <definedName name="Pe">#REF!</definedName>
    <definedName name="PEGANTE">#REF!</definedName>
    <definedName name="PERGOLA">#REF!</definedName>
    <definedName name="Piedra_rajon">'[13]PRECIOS'!$B$80</definedName>
    <definedName name="Pintura_base_aceite">#REF!</definedName>
    <definedName name="PISOTABLON">#REF!</definedName>
    <definedName name="PLACAENTREPISO">#REF!</definedName>
    <definedName name="PLACAMESON">#REF!</definedName>
    <definedName name="Plafon">#REF!</definedName>
    <definedName name="Plastocreto_DM__concreto">#REF!</definedName>
    <definedName name="Pluma_de_250_Kg.">#REF!</definedName>
    <definedName name="Poceta_acero_inox.">#REF!</definedName>
    <definedName name="POYOS">#REF!</definedName>
    <definedName name="Prefabricado_de_concreto._Culata">#REF!</definedName>
    <definedName name="PRELIMINARES">#REF!</definedName>
    <definedName name="Puerta_2_05x0_90m._alma_de_plomo">#REF!</definedName>
    <definedName name="Puerta_entamborada_2_05x0_7">#REF!</definedName>
    <definedName name="Puerta_entamborada_2_05x0_8">#REF!</definedName>
    <definedName name="Puerta_entamborada_2_05x1_4">#REF!</definedName>
    <definedName name="Puerta_entamborada_2_20x0_8">#REF!</definedName>
    <definedName name="Puerta_entamborada_2_20x0_9">#REF!</definedName>
    <definedName name="Puerta_ventana_ppal_alumin._anodis.">#REF!</definedName>
    <definedName name="PUERTA2">#REF!</definedName>
    <definedName name="PUERTALUMTOT">#REF!</definedName>
    <definedName name="PUERTAMADETOT">#REF!</definedName>
    <definedName name="PUERTMADECERRAT">#REF!</definedName>
    <definedName name="Pulidora">#REF!</definedName>
    <definedName name="Pulsador_para_timbre_P_C">#REF!</definedName>
    <definedName name="Puntales_metálicos">'[14]PRECIOS'!$B$26</definedName>
    <definedName name="PUNTILLA">#REF!</definedName>
    <definedName name="Puntilla_2.1_2_cc_104_und_lb">'[13]PRECIOS'!$B$81</definedName>
    <definedName name="Punto">#REF!</definedName>
    <definedName name="PUNTOHIDRA">#REF!</definedName>
    <definedName name="PUNTOSANIT">#REF!</definedName>
    <definedName name="R.1">#REF!</definedName>
    <definedName name="R.10">#REF!</definedName>
    <definedName name="R.11">#REF!</definedName>
    <definedName name="R.12">#REF!</definedName>
    <definedName name="R.13">#REF!</definedName>
    <definedName name="R.14">#REF!</definedName>
    <definedName name="R.15">#REF!</definedName>
    <definedName name="R.16">#REF!</definedName>
    <definedName name="R.17">#REF!</definedName>
    <definedName name="R.18">#REF!</definedName>
    <definedName name="R.19">#REF!</definedName>
    <definedName name="R.2">#REF!</definedName>
    <definedName name="R.3">#REF!</definedName>
    <definedName name="R.4">#REF!</definedName>
    <definedName name="R.5">#REF!</definedName>
    <definedName name="R.6">#REF!</definedName>
    <definedName name="R.7">#REF!</definedName>
    <definedName name="R.8">#REF!</definedName>
    <definedName name="R.9">#REF!</definedName>
    <definedName name="Ra">#REF!</definedName>
    <definedName name="Racor_para_medidor_de_1_2">'[14]PRECIOS'!$B$196</definedName>
    <definedName name="Rajón">#REF!</definedName>
    <definedName name="Rb">#REF!</definedName>
    <definedName name="Rc">#REF!</definedName>
    <definedName name="Rd">#REF!</definedName>
    <definedName name="Re">#REF!</definedName>
    <definedName name="REDOBLON">#REF!</definedName>
    <definedName name="Regla_vibratoria_de_4mts">'[13]PRECIOS'!$B$24</definedName>
    <definedName name="Rejilla_Piso_2">#REF!</definedName>
    <definedName name="Rejilla_Piso_3">#REF!</definedName>
    <definedName name="REJISOS2TOT">#REF!</definedName>
    <definedName name="RELLENO">#REF!</definedName>
    <definedName name="RELLENOALUV">#REF!</definedName>
    <definedName name="REMATE">#REF!</definedName>
    <definedName name="RETIRO">'[4]PREACTA(1)'!$P$298</definedName>
    <definedName name="RETIROTOT">#REF!</definedName>
    <definedName name="Retro_Komatzu_PC200_5_y__6">#REF!</definedName>
    <definedName name="Retro_Masey_Ferguson_HD_86">#REF!</definedName>
    <definedName name="Retroexcavadora_y_cargador_de_llantas">'[13]PRECIOS'!$B$12</definedName>
    <definedName name="Rf">#REF!</definedName>
    <definedName name="Rg">#REF!</definedName>
    <definedName name="Rh">#REF!</definedName>
    <definedName name="Ri">#REF!</definedName>
    <definedName name="RIEL">#REF!</definedName>
    <definedName name="Rieles_para_pavimento_0_15x0_20">#REF!</definedName>
    <definedName name="Rk">#REF!</definedName>
    <definedName name="Rm">#REF!</definedName>
    <definedName name="Rmm">#REF!</definedName>
    <definedName name="Rn">#REF!</definedName>
    <definedName name="Rñ">#REF!</definedName>
    <definedName name="Ro">#REF!</definedName>
    <definedName name="Rp">#REF!</definedName>
    <definedName name="Rq">#REF!</definedName>
    <definedName name="Rs">#REF!</definedName>
    <definedName name="Rt">#REF!</definedName>
    <definedName name="Rv">#REF!</definedName>
    <definedName name="Rw">#REF!</definedName>
    <definedName name="Rx">#REF!</definedName>
    <definedName name="Ry">#REF!</definedName>
    <definedName name="Rz">#REF!</definedName>
    <definedName name="Sa">#REF!</definedName>
    <definedName name="SANIB">#REF!</definedName>
    <definedName name="SANIBLA">#REF!</definedName>
    <definedName name="Sanitario">#REF!</definedName>
    <definedName name="SANITNOVATOT">#REF!</definedName>
    <definedName name="Sb">#REF!</definedName>
    <definedName name="Sc">#REF!</definedName>
    <definedName name="Sd">#REF!</definedName>
    <definedName name="Se">#REF!</definedName>
    <definedName name="Segundos">#REF!</definedName>
    <definedName name="Selector_voltimetro_7_posiciones">#REF!</definedName>
    <definedName name="Sellador_piso_granito">#REF!</definedName>
    <definedName name="Sf">#REF!</definedName>
    <definedName name="Sg">#REF!</definedName>
    <definedName name="Sh">#REF!</definedName>
    <definedName name="Sifón__PVC_2">#REF!</definedName>
    <definedName name="Sifón__PVC_3">#REF!</definedName>
    <definedName name="Sika_1__mortero">#REF!</definedName>
    <definedName name="Sika_flex_1a_sellador_elastico_poliuretano">'[13]PRECIOS'!$B$96</definedName>
    <definedName name="SOBRECIMIEN20">#REF!</definedName>
    <definedName name="Soldadura_y_limpiador_PVC">#REF!</definedName>
    <definedName name="SUMINISTRO">'[19]Suministro'!$G$89</definedName>
    <definedName name="Supercel_Inc.Estruct.">#REF!</definedName>
    <definedName name="T.1">#REF!</definedName>
    <definedName name="T.10">#REF!</definedName>
    <definedName name="T.11">#REF!</definedName>
    <definedName name="T.12">#REF!</definedName>
    <definedName name="T.13">#REF!</definedName>
    <definedName name="T.14">#REF!</definedName>
    <definedName name="T.15">#REF!</definedName>
    <definedName name="T.16">#REF!</definedName>
    <definedName name="T.17">#REF!</definedName>
    <definedName name="T.2">#REF!</definedName>
    <definedName name="T.3">#REF!</definedName>
    <definedName name="T.4">#REF!</definedName>
    <definedName name="T.5">#REF!</definedName>
    <definedName name="T.6">#REF!</definedName>
    <definedName name="T.7">#REF!</definedName>
    <definedName name="T.8">#REF!</definedName>
    <definedName name="T.9">#REF!</definedName>
    <definedName name="Ta">#REF!</definedName>
    <definedName name="Tabla_de_1__x12__x10">'[14]PRECIOS'!$B$98</definedName>
    <definedName name="TABLA1.2.2">'[20]A.P.U'!#REF!</definedName>
    <definedName name="Tablero_de_12_circuitos">#REF!</definedName>
    <definedName name="Tablero_de_2_circuitos">#REF!</definedName>
    <definedName name="TABLETA">#REF!</definedName>
    <definedName name="Tableta_de_Pare___Siga">'[13]PRECIOS'!$B$82</definedName>
    <definedName name="TABLON">'[4]PREACTA(1)'!$L$298</definedName>
    <definedName name="Tablon_0_3mx0_3mx3m">'[13]PRECIOS'!$B$122</definedName>
    <definedName name="Tanque_asbt_cemt_de_1.000_ltrs">#REF!</definedName>
    <definedName name="TANQUEELEVATOT">#REF!</definedName>
    <definedName name="Tapa__para_manhol_en_Aro__lámina_4__x_5_16__y_3_x_5_16__con_refuerzo_de_1_22">'[13]PRECIOS'!$B$123</definedName>
    <definedName name="Tapa__para_manija_en_Aro__lámina_2_x_1_8__y_3_x_1_8__con_refuerzo_de_1_2">'[13]PRECIOS'!$B$130</definedName>
    <definedName name="Tapa_tipo_intemperie">#REF!</definedName>
    <definedName name="Tapon_Pres._1">#REF!</definedName>
    <definedName name="Tapon_Pres._1_2">#REF!</definedName>
    <definedName name="Tapon_Pres._3_4">#REF!</definedName>
    <definedName name="Tb">#REF!</definedName>
    <definedName name="Tc">#REF!</definedName>
    <definedName name="Td">#REF!</definedName>
    <definedName name="Te">#REF!</definedName>
    <definedName name="Tee_Pres._1">#REF!</definedName>
    <definedName name="Tee_Pres.1_2">#REF!</definedName>
    <definedName name="Tee_Pres.3_4">#REF!</definedName>
    <definedName name="Tee_Sanit._2">#REF!</definedName>
    <definedName name="Tee_Sanit._3">#REF!</definedName>
    <definedName name="Tee_Sanit._4">#REF!</definedName>
    <definedName name="Tee_Sanit._6">#REF!</definedName>
    <definedName name="tee16x12">#REF!</definedName>
    <definedName name="Teja_asbt_cemt_N__10_Inc._Acces.">#REF!</definedName>
    <definedName name="Teja_asbt_cemt_N__4_Inc._Acces.">#REF!</definedName>
    <definedName name="Teja_asbt_cemt_N__5_Inc._Acces.">#REF!</definedName>
    <definedName name="Teja_asbt_cemt_N__6_Inc._Acces.">#REF!</definedName>
    <definedName name="Teja_asbt_cemt_N__8_Inc._Acces.">#REF!</definedName>
    <definedName name="TEJA6">#REF!</definedName>
    <definedName name="Tf">#REF!</definedName>
    <definedName name="Tg">#REF!</definedName>
    <definedName name="tg4">#REF!</definedName>
    <definedName name="Th">#REF!</definedName>
    <definedName name="Ti">#REF!</definedName>
    <definedName name="Timbre_chicharra_120v">#REF!</definedName>
    <definedName name="_xlnm.Print_Titles" localSheetId="1">'OBRA CIVIL'!$B:$G,'OBRA CIVIL'!$2:$13</definedName>
    <definedName name="Tj">#REF!</definedName>
    <definedName name="Tk">#REF!</definedName>
    <definedName name="Tll">#REF!</definedName>
    <definedName name="Tm">#REF!</definedName>
    <definedName name="Tn">#REF!</definedName>
    <definedName name="Tñ">#REF!</definedName>
    <definedName name="To">#REF!</definedName>
    <definedName name="Toma_Ambia_para_muro">#REF!</definedName>
    <definedName name="Toma_de_densidad_de_Terreno_con_Densimetro_nuclear">'[13]PRECIOS'!$B$7</definedName>
    <definedName name="Toma_doble_P_T_Levinton">#REF!</definedName>
    <definedName name="Toma_trifilar">#REF!</definedName>
    <definedName name="Toma_y_rotura_de_cilindros_a_la_compresión_en_laboratorio">'[13]PRECIOS'!$B$15</definedName>
    <definedName name="tota">'[20]A.P.U'!#REF!</definedName>
    <definedName name="Total">'[1]Requisición1'!#REF!</definedName>
    <definedName name="TOTALITEM1.1">'[20]A.P.U'!#REF!</definedName>
    <definedName name="TOTALITEM1.1.1">'[20]A.P.U'!#REF!</definedName>
    <definedName name="TOTALITEM1.1.2">'[20]A.P.U'!#REF!</definedName>
    <definedName name="TOTALITEM1.1.3">'[20]A.P.U'!#REF!</definedName>
    <definedName name="TOTALITEM1.1.4">'[20]A.P.U'!#REF!</definedName>
    <definedName name="TOTALITEM1.2.1">'[20]A.P.U'!#REF!</definedName>
    <definedName name="TOTALITEM1.2.2">'[20]A.P.U'!#REF!</definedName>
    <definedName name="TOTALITEM1.2.3">'[20]A.P.U'!#REF!</definedName>
    <definedName name="TOTALITEM1.2.4">'[20]A.P.U'!#REF!</definedName>
    <definedName name="TOTALITEM1.2.5">'[20]A.P.U'!#REF!</definedName>
    <definedName name="TOTALITEM1.2.6">'[20]A.P.U'!#REF!</definedName>
    <definedName name="TOTALITEM1.3.1">'[20]A.P.U'!#REF!</definedName>
    <definedName name="TOTALITEM1.4">'[20]A.P.U'!#REF!</definedName>
    <definedName name="TOTALITEM1.5">'[20]A.P.U'!#REF!</definedName>
    <definedName name="TOTALITEM1.6">'[20]A.P.U'!#REF!</definedName>
    <definedName name="TOTALITEM1.7">'[20]A.P.U'!#REF!</definedName>
    <definedName name="TOTALITEM1.8">'[20]A.P.U'!#REF!</definedName>
    <definedName name="TOTALITEM10.1">'[20]A.P.U'!#REF!</definedName>
    <definedName name="TOTALITEM11.1">'[20]A.P.U'!#REF!</definedName>
    <definedName name="TOTALITEM11.2">'[20]A.P.U'!#REF!</definedName>
    <definedName name="TOTALITEM11.3">'[20]A.P.U'!#REF!</definedName>
    <definedName name="TOTALITEM11.4">'[20]A.P.U'!#REF!</definedName>
    <definedName name="TOTALITEM11.5">'[20]A.P.U'!#REF!</definedName>
    <definedName name="TOTALITEM11.6">'[20]A.P.U'!#REF!</definedName>
    <definedName name="TOTALITEM12.1">'[20]A.P.U'!#REF!</definedName>
    <definedName name="TOTALITEM12.10">'[20]A.P.U'!#REF!</definedName>
    <definedName name="TOTALITEM12.2">'[20]A.P.U'!#REF!</definedName>
    <definedName name="TOTALITEM12.3">'[20]A.P.U'!#REF!</definedName>
    <definedName name="TOTALITEM12.4">'[20]A.P.U'!#REF!</definedName>
    <definedName name="TOTALITEM12.5">'[20]A.P.U'!#REF!</definedName>
    <definedName name="TOTALITEM12.6">'[20]A.P.U'!#REF!</definedName>
    <definedName name="TOTALITEM12.7">'[20]A.P.U'!#REF!</definedName>
    <definedName name="TOTALITEM12.8">'[20]A.P.U'!#REF!</definedName>
    <definedName name="TOTALITEM12.9">'[20]A.P.U'!#REF!</definedName>
    <definedName name="TOTALITEM13.1.1">'[20]A.P.U'!#REF!</definedName>
    <definedName name="TOTALITEM13.1.2">'[20]A.P.U'!#REF!</definedName>
    <definedName name="TOTALITEM13.1.3">'[20]A.P.U'!#REF!</definedName>
    <definedName name="TOTALITEM13.2.2">'[20]A.P.U'!#REF!</definedName>
    <definedName name="TOTALITEM14.2">'[20]A.P.U'!#REF!</definedName>
    <definedName name="TOTALITEM14.3">'[20]A.P.U'!#REF!</definedName>
    <definedName name="TOTALITEM14.4">'[20]A.P.U'!#REF!</definedName>
    <definedName name="TOTALITEM14.5">'[20]A.P.U'!#REF!</definedName>
    <definedName name="TOTALITEM14.6">'[20]A.P.U'!#REF!</definedName>
    <definedName name="TOTALITEM15">'[20]A.P.U'!#REF!</definedName>
    <definedName name="TOTALITEM16">'[20]A.P.U'!#REF!</definedName>
    <definedName name="TOTALITEM2.1">'[20]A.P.U'!#REF!</definedName>
    <definedName name="TOTALITEM2.10">'[20]A.P.U'!#REF!</definedName>
    <definedName name="TOTALITEM2.11.1">'[20]A.P.U'!#REF!</definedName>
    <definedName name="TOTALITEM2.11.2">'[20]A.P.U'!#REF!</definedName>
    <definedName name="TOTALITEM2.12.1">'[20]A.P.U'!#REF!</definedName>
    <definedName name="TOTALITEM2.2">'[20]A.P.U'!#REF!</definedName>
    <definedName name="TOTALITEM2.3">'[20]A.P.U'!#REF!</definedName>
    <definedName name="TOTALITEM2.4">'[20]A.P.U'!#REF!</definedName>
    <definedName name="TOTALITEM2.5">'[20]A.P.U'!#REF!</definedName>
    <definedName name="TOTALITEM2.6">'[20]A.P.U'!#REF!</definedName>
    <definedName name="TOTALITEM2.7">'[20]A.P.U'!#REF!</definedName>
    <definedName name="TOTALITEM3.1.1">'[20]A.P.U'!#REF!</definedName>
    <definedName name="TOTALITEM3.1.2">'[20]A.P.U'!#REF!</definedName>
    <definedName name="TOTALITEM3.2">'[20]A.P.U'!#REF!</definedName>
    <definedName name="TOTALITEM3.3">'[20]A.P.U'!#REF!</definedName>
    <definedName name="TOTALITEM3.4.1">'[20]A.P.U'!#REF!</definedName>
    <definedName name="TOTALITEM3.4.2">'[20]A.P.U'!#REF!</definedName>
    <definedName name="TOTALITEM3.4.3">'[20]A.P.U'!#REF!</definedName>
    <definedName name="TOTALITEM3.5.1">'[20]A.P.U'!#REF!</definedName>
    <definedName name="TOTALITEM3.5.2">'[20]A.P.U'!#REF!</definedName>
    <definedName name="TOTALITEM3.5.3">'[20]A.P.U'!#REF!</definedName>
    <definedName name="TOTALITEM4.1.2">'[20]A.P.U'!#REF!</definedName>
    <definedName name="TOTALITEM4.1.3">'[20]A.P.U'!#REF!</definedName>
    <definedName name="TOTALITEM4.1.4">'[20]A.P.U'!#REF!</definedName>
    <definedName name="TOTALITEM4.2">'[20]A.P.U'!#REF!</definedName>
    <definedName name="TOTALITEM4.3">'[20]A.P.U'!#REF!</definedName>
    <definedName name="TOTALITEM4.4">'[20]A.P.U'!#REF!</definedName>
    <definedName name="TOTALITEM4.5">'[20]A.P.U'!#REF!</definedName>
    <definedName name="TOTALITEM4.6">'[20]A.P.U'!#REF!</definedName>
    <definedName name="TOTALITEM5.1">'[20]A.P.U'!#REF!</definedName>
    <definedName name="TOTALITEM5.2">'[20]A.P.U'!#REF!</definedName>
    <definedName name="TOTALITEM5.3">'[20]A.P.U'!#REF!</definedName>
    <definedName name="TOTALITEM5.4">'[20]A.P.U'!#REF!</definedName>
    <definedName name="TOTALITEM6.1">'[20]A.P.U'!#REF!</definedName>
    <definedName name="TOTALITEM6.2">'[20]A.P.U'!#REF!</definedName>
    <definedName name="TOTALITEM6.3">'[20]A.P.U'!#REF!</definedName>
    <definedName name="TOTALITEM7.1">'[20]A.P.U'!#REF!</definedName>
    <definedName name="TOTALITEM7.2">'[20]A.P.U'!#REF!</definedName>
    <definedName name="TOTALITEM7.3">'[20]A.P.U'!#REF!</definedName>
    <definedName name="TOTALITEM7.4">'[20]A.P.U'!#REF!</definedName>
    <definedName name="TOTALITEM7.5">'[20]A.P.U'!#REF!</definedName>
    <definedName name="TOTALITEM8.1">'[20]A.P.U'!#REF!</definedName>
    <definedName name="TOTALITEM8.2">'[20]A.P.U'!#REF!</definedName>
    <definedName name="TOTALITEM8.3">'[20]A.P.U'!#REF!</definedName>
    <definedName name="TOTALITEM8.4">'[20]A.P.U'!#REF!</definedName>
    <definedName name="TOTALITEM8.5">'[20]A.P.U'!#REF!</definedName>
    <definedName name="TOTALITEM8.6">'[20]A.P.U'!#REF!</definedName>
    <definedName name="TOTALITEM8.7">'[20]A.P.U'!#REF!</definedName>
    <definedName name="TOTALITEM8.8">'[20]A.P.U'!#REF!</definedName>
    <definedName name="TOTALITEM9.1">'[20]A.P.U'!#REF!</definedName>
    <definedName name="TOTALITEM9.2">'[20]A.P.U'!#REF!</definedName>
    <definedName name="TOTALITEM9.3">'[20]A.P.U'!#REF!</definedName>
    <definedName name="TOTALITEM9.4">'[20]A.P.U'!#REF!</definedName>
    <definedName name="TOTALITEM9.5">'[20]A.P.U'!#REF!</definedName>
    <definedName name="TOTALITEM9.6">'[20]A.P.U'!#REF!</definedName>
    <definedName name="TOTALITEM9.7">'[20]A.P.U'!#REF!</definedName>
    <definedName name="TOTALITEM9.8">'[20]A.P.U'!#REF!</definedName>
    <definedName name="TOTALITEN1.2.4">'[20]A.P.U'!#REF!</definedName>
    <definedName name="totall">'[20]A.P.U'!#REF!</definedName>
    <definedName name="Tp">#REF!</definedName>
    <definedName name="Tq">#REF!</definedName>
    <definedName name="Tr">#REF!</definedName>
    <definedName name="TRAMPAGRASA">#REF!</definedName>
    <definedName name="Transformador_intensidad_400_5A">#REF!</definedName>
    <definedName name="Transporte_de_carga_en_zona_urbana._Incluye_cargue_y_decargue">'[13]PRECIOS'!$B$16</definedName>
    <definedName name="Triplex_lamina_4mm">#REF!</definedName>
    <definedName name="Ts">#REF!</definedName>
    <definedName name="Tt">#REF!</definedName>
    <definedName name="Tu">#REF!</definedName>
    <definedName name="Tubería_Alcantarillado_Polietileno_de_12____300_mm">'[16]PRECIOS'!$B$122</definedName>
    <definedName name="Tuberia_conduit_PVC_1_2">#REF!</definedName>
    <definedName name="Tuberia_conduit_PVC_3_4">#REF!</definedName>
    <definedName name="Tubería_en_polietileno_de_20mm">'[14]PRECIOS'!$B$194</definedName>
    <definedName name="Tubería_Pres._1">#REF!</definedName>
    <definedName name="Tubería_Pres._1_2">#REF!</definedName>
    <definedName name="Tubería_Pres._3_4">#REF!</definedName>
    <definedName name="Tubería_PVC_UM_2__RDE_26">'[14]PRECIOS'!$B$185</definedName>
    <definedName name="Tubería_PVC_UM_3__RDE_26">'[14]PRECIOS'!$B$186</definedName>
    <definedName name="Tubería_PVC_UM_4__RDE_26">'[14]PRECIOS'!$B$187</definedName>
    <definedName name="Tubería_PVC_UM_6__RDE_26">'[14]PRECIOS'!$B$188</definedName>
    <definedName name="Tubería_PVC_UM_8__RDE_26">'[14]PRECIOS'!$B$189</definedName>
    <definedName name="Tuberia_sanit._PVC_2">#REF!</definedName>
    <definedName name="Tuberia_sanit._PVC_3">#REF!</definedName>
    <definedName name="Tuberia_sanit._PVC_4">#REF!</definedName>
    <definedName name="Tuberia_sanit._PVC_6">#REF!</definedName>
    <definedName name="Tuberia_ventilacion_4">#REF!</definedName>
    <definedName name="TUBLLUV4">#REF!</definedName>
    <definedName name="TUBLLUVIA1.5TOT">#REF!</definedName>
    <definedName name="TUBLLUVIA4TOTAL">#REF!</definedName>
    <definedName name="TUBPRE1_2TOT">#REF!</definedName>
    <definedName name="TUBPRE3_4TOT">#REF!</definedName>
    <definedName name="TUBSANIT2">#REF!</definedName>
    <definedName name="TUBSANIT2TOTAL">#REF!</definedName>
    <definedName name="TUBSANIT4">#REF!</definedName>
    <definedName name="TUBSANIT4TOTAL">#REF!</definedName>
    <definedName name="Tw">#REF!</definedName>
    <definedName name="Tx">#REF!</definedName>
    <definedName name="Ty">#REF!</definedName>
    <definedName name="Tz">#REF!</definedName>
    <definedName name="Ua">#REF!</definedName>
    <definedName name="Ub">#REF!</definedName>
    <definedName name="Uc">#REF!</definedName>
    <definedName name="Ud">#REF!</definedName>
    <definedName name="Ue">#REF!</definedName>
    <definedName name="Uf">#REF!</definedName>
    <definedName name="Ug">#REF!</definedName>
    <definedName name="ug1">#REF!</definedName>
    <definedName name="Uh">#REF!</definedName>
    <definedName name="Uj">#REF!</definedName>
    <definedName name="Uk">#REF!</definedName>
    <definedName name="Ull">#REF!</definedName>
    <definedName name="Um">#REF!</definedName>
    <definedName name="Un">#REF!</definedName>
    <definedName name="Union_para_tunería_de_alcantarillado_en_polietileno_de_315_mm">'[16]PRECIOS'!$B$131</definedName>
    <definedName name="Union_Pres.._1">#REF!</definedName>
    <definedName name="Union_Pres._1_2">#REF!</definedName>
    <definedName name="Union_Pres._3_4">#REF!</definedName>
    <definedName name="Union_Sanit._2">#REF!</definedName>
    <definedName name="Union_Sanit._3">#REF!</definedName>
    <definedName name="Union_Sanit._4">#REF!</definedName>
    <definedName name="Union_Sanit._6">#REF!</definedName>
    <definedName name="unitarios">#REF!</definedName>
    <definedName name="Uñ">#REF!</definedName>
    <definedName name="Uo">#REF!</definedName>
    <definedName name="Up">#REF!</definedName>
    <definedName name="Uq">#REF!</definedName>
    <definedName name="Ur">#REF!</definedName>
    <definedName name="Us">#REF!</definedName>
    <definedName name="ut">#REF!</definedName>
    <definedName name="Uv">#REF!</definedName>
    <definedName name="Uw">#REF!</definedName>
    <definedName name="Uz">#REF!</definedName>
    <definedName name="Va">#REF!</definedName>
    <definedName name="VAL_100PE_S1" localSheetId="1">#REF!</definedName>
    <definedName name="VAL_100PE_S1">#REF!</definedName>
    <definedName name="VAL_100PE_S2" localSheetId="1">#REF!</definedName>
    <definedName name="VAL_100PE_S2">#REF!</definedName>
    <definedName name="VAL_100PE_S3" localSheetId="1">#REF!</definedName>
    <definedName name="VAL_100PE_S3">#REF!</definedName>
    <definedName name="VAL_100PE_S4" localSheetId="1">#REF!</definedName>
    <definedName name="VAL_100PE_S4">#REF!</definedName>
    <definedName name="VAL_100PE_S5" localSheetId="1">#REF!</definedName>
    <definedName name="VAL_100PE_S5">#REF!</definedName>
    <definedName name="VAL_100PE_S6" localSheetId="1">#REF!</definedName>
    <definedName name="VAL_100PE_S6">#REF!</definedName>
    <definedName name="VAL150PE_S1" localSheetId="1">#REF!</definedName>
    <definedName name="VAL150PE_S1">#REF!</definedName>
    <definedName name="VAL150PE_S2" localSheetId="1">#REF!</definedName>
    <definedName name="VAL150PE_S2">#REF!</definedName>
    <definedName name="VAL150PE_S3" localSheetId="1">#REF!</definedName>
    <definedName name="VAL150PE_S3">#REF!</definedName>
    <definedName name="VAL150PE_S4" localSheetId="1">#REF!</definedName>
    <definedName name="VAL150PE_S4">#REF!</definedName>
    <definedName name="VAL150PE_S5" localSheetId="1">#REF!</definedName>
    <definedName name="VAL150PE_S5">#REF!</definedName>
    <definedName name="VAL150PE_S6" localSheetId="1">#REF!</definedName>
    <definedName name="VAL150PE_S6">#REF!</definedName>
    <definedName name="VAL200PE_S1" localSheetId="1">#REF!</definedName>
    <definedName name="VAL200PE_S1">#REF!</definedName>
    <definedName name="VAL200PE_S2" localSheetId="1">#REF!</definedName>
    <definedName name="VAL200PE_S2">#REF!</definedName>
    <definedName name="VAL200PE_S3" localSheetId="1">#REF!</definedName>
    <definedName name="VAL200PE_S3">#REF!</definedName>
    <definedName name="VAL200PE_S4" localSheetId="1">#REF!</definedName>
    <definedName name="VAL200PE_S4">#REF!</definedName>
    <definedName name="VAL200PE_S5" localSheetId="1">#REF!</definedName>
    <definedName name="VAL200PE_S5">#REF!</definedName>
    <definedName name="VAL200PE_S6" localSheetId="1">#REF!</definedName>
    <definedName name="VAL200PE_S6">#REF!</definedName>
    <definedName name="VAL250PE_S1" localSheetId="1">#REF!</definedName>
    <definedName name="VAL250PE_S1">#REF!</definedName>
    <definedName name="VAL250PE_S2" localSheetId="1">#REF!</definedName>
    <definedName name="VAL250PE_S2">#REF!</definedName>
    <definedName name="VAL250PE_S3" localSheetId="1">#REF!</definedName>
    <definedName name="VAL250PE_S3">#REF!</definedName>
    <definedName name="VAL250PE_S4" localSheetId="1">#REF!</definedName>
    <definedName name="VAL250PE_S4">#REF!</definedName>
    <definedName name="VAL250PE_S5" localSheetId="1">#REF!</definedName>
    <definedName name="VAL250PE_S5">#REF!</definedName>
    <definedName name="VAL250PE_S6" localSheetId="1">#REF!</definedName>
    <definedName name="VAL250PE_S6">#REF!</definedName>
    <definedName name="VAL300HD_S1" localSheetId="1">#REF!</definedName>
    <definedName name="VAL300HD_S1">#REF!</definedName>
    <definedName name="VAL300HD_S2" localSheetId="1">#REF!</definedName>
    <definedName name="VAL300HD_S2">#REF!</definedName>
    <definedName name="VAL300HD_S3" localSheetId="1">#REF!</definedName>
    <definedName name="VAL300HD_S3">#REF!</definedName>
    <definedName name="VAL300HD_S4" localSheetId="1">#REF!</definedName>
    <definedName name="VAL300HD_S4">#REF!</definedName>
    <definedName name="VAL300HD_S5" localSheetId="1">#REF!</definedName>
    <definedName name="VAL300HD_S5">#REF!</definedName>
    <definedName name="VAL300HD_S6" localSheetId="1">#REF!</definedName>
    <definedName name="VAL300HD_S6">#REF!</definedName>
    <definedName name="VAL300PVC_S1" localSheetId="1">#REF!</definedName>
    <definedName name="VAL300PVC_S1">#REF!</definedName>
    <definedName name="VAL300PVC_S2" localSheetId="1">#REF!</definedName>
    <definedName name="VAL300PVC_S2">#REF!</definedName>
    <definedName name="VAL300PVC_S3" localSheetId="1">#REF!</definedName>
    <definedName name="VAL300PVC_S3">#REF!</definedName>
    <definedName name="VAL300PVC_S4" localSheetId="1">#REF!</definedName>
    <definedName name="VAL300PVC_S4">#REF!</definedName>
    <definedName name="VAL300PVC_S5" localSheetId="1">#REF!</definedName>
    <definedName name="VAL300PVC_S5">#REF!</definedName>
    <definedName name="VAL300PVC_S6" localSheetId="1">#REF!</definedName>
    <definedName name="VAL300PVC_S6">#REF!</definedName>
    <definedName name="VAL80PE_S1" localSheetId="1">#REF!</definedName>
    <definedName name="VAL80PE_S1">#REF!</definedName>
    <definedName name="VAL80PE_S2" localSheetId="1">#REF!</definedName>
    <definedName name="VAL80PE_S2">#REF!</definedName>
    <definedName name="VAL80PE_S3" localSheetId="1">#REF!</definedName>
    <definedName name="VAL80PE_S3">#REF!</definedName>
    <definedName name="VAL80PE_S4" localSheetId="1">#REF!</definedName>
    <definedName name="VAL80PE_S4">#REF!</definedName>
    <definedName name="VAL80PE_S5" localSheetId="1">#REF!</definedName>
    <definedName name="VAL80PE_S5">#REF!</definedName>
    <definedName name="VAL80PE_S6" localSheetId="1">#REF!</definedName>
    <definedName name="VAL80PE_S6">#REF!</definedName>
    <definedName name="Valla_Metálica_informativa_del_proyecto__dimensiones__2_4___1_4_m.">'[13]PRECIOS'!$B$95</definedName>
    <definedName name="Valla_Metálica_preventiva_de_zona_de_construcción_del_proyecto__dimensiones__1_0___1_2_m.">'[13]PRECIOS'!$B$94</definedName>
    <definedName name="Valor_Total" localSheetId="1">#REF!</definedName>
    <definedName name="Valor_Total">#REF!</definedName>
    <definedName name="Valvula_DN_80_Extremos_bridados">'[14]PRECIOS'!$B$191</definedName>
    <definedName name="Varilla_de_couperwell">#REF!</definedName>
    <definedName name="Vb">#REF!</definedName>
    <definedName name="Vc">#REF!</definedName>
    <definedName name="Vd">#REF!</definedName>
    <definedName name="Ve">#REF!</definedName>
    <definedName name="VENT100_S1" localSheetId="1">#REF!</definedName>
    <definedName name="VENT100_S1">#REF!</definedName>
    <definedName name="VENT100_S2" localSheetId="1">#REF!</definedName>
    <definedName name="VENT100_S2">#REF!</definedName>
    <definedName name="VENT100_S3" localSheetId="1">#REF!</definedName>
    <definedName name="VENT100_S3">#REF!</definedName>
    <definedName name="VENT100_S4" localSheetId="1">#REF!</definedName>
    <definedName name="VENT100_S4">#REF!</definedName>
    <definedName name="VENT100_S5" localSheetId="1">#REF!</definedName>
    <definedName name="VENT100_S5">#REF!</definedName>
    <definedName name="VENT100_S6" localSheetId="1">#REF!</definedName>
    <definedName name="VENT100_S6">#REF!</definedName>
    <definedName name="VENTANATOT">#REF!</definedName>
    <definedName name="Ventanería_en_aluminio">#REF!</definedName>
    <definedName name="Ventilador_de_muro">#REF!</definedName>
    <definedName name="Vf">#REF!</definedName>
    <definedName name="Vg">#REF!</definedName>
    <definedName name="Vh">#REF!</definedName>
    <definedName name="VIBRA">#REF!</definedName>
    <definedName name="Vibrador_para_concreto_Semco">#REF!</definedName>
    <definedName name="Vibrocompactador_IngersollRandSD70D">#REF!</definedName>
    <definedName name="Vibrocompactador_IngersollRandSX17">#REF!</definedName>
    <definedName name="Vibrocompactador_tipo_canguro_con_operador">'[13]PRECIOS'!$B$19</definedName>
    <definedName name="Vidrio_5mm">#REF!</definedName>
    <definedName name="VIGACI">#REF!</definedName>
    <definedName name="VIGASUPERIOR">#REF!</definedName>
    <definedName name="VIGAT30X30">#REF!</definedName>
    <definedName name="VIGAT45X30">#REF!</definedName>
    <definedName name="Vinilo_tipo_1">#REF!</definedName>
    <definedName name="VINILOTOT">#REF!</definedName>
    <definedName name="Visor_de_puerta">#REF!</definedName>
    <definedName name="Volqueta_5_m3">'[13]PRECIOS'!$B$21</definedName>
    <definedName name="Volqueta_C70_6M3">#REF!</definedName>
    <definedName name="Volqueta_Kamaz_10M3">#REF!</definedName>
    <definedName name="Voltimetro_de_0_250v">#REF!</definedName>
    <definedName name="Yee_en_Polietileno_de_300_x_160">'[16]PRECIOS'!$B$127</definedName>
    <definedName name="Yee_Sanit._2">#REF!</definedName>
    <definedName name="Yee_Sanit._3">#REF!</definedName>
    <definedName name="Yee_Sanit._4_x2">#REF!</definedName>
    <definedName name="Yee_Sanit._6_X4">#REF!</definedName>
    <definedName name="Yeso">#REF!</definedName>
    <definedName name="ZAPATA">#REF!</definedName>
  </definedNames>
  <calcPr fullCalcOnLoad="1"/>
</workbook>
</file>

<file path=xl/sharedStrings.xml><?xml version="1.0" encoding="utf-8"?>
<sst xmlns="http://schemas.openxmlformats.org/spreadsheetml/2006/main" count="298" uniqueCount="156">
  <si>
    <t>Total</t>
  </si>
  <si>
    <t>Descripción</t>
  </si>
  <si>
    <t>ml</t>
  </si>
  <si>
    <t>Vr Unitario</t>
  </si>
  <si>
    <t>Vr total</t>
  </si>
  <si>
    <t>Atraque concreto fluido 2000 PSI sin refuerzo</t>
  </si>
  <si>
    <t>Relleno con arena e=5 cm, para cama de la tubería. Incluye colocación, compactación y perfilamiento</t>
  </si>
  <si>
    <t>Un</t>
  </si>
  <si>
    <t>Fecha de vigencia</t>
  </si>
  <si>
    <t>Subtotal costo directo</t>
  </si>
  <si>
    <t>02</t>
  </si>
  <si>
    <t xml:space="preserve">Código: PAM-PC-LC/F-004 </t>
  </si>
  <si>
    <t>Ítem</t>
  </si>
  <si>
    <t>Und</t>
  </si>
  <si>
    <t>Cant</t>
  </si>
  <si>
    <r>
      <t>m</t>
    </r>
    <r>
      <rPr>
        <vertAlign val="superscript"/>
        <sz val="10"/>
        <rFont val="Calibri"/>
        <family val="2"/>
      </rPr>
      <t>3</t>
    </r>
  </si>
  <si>
    <r>
      <t>m</t>
    </r>
    <r>
      <rPr>
        <vertAlign val="superscript"/>
        <sz val="10"/>
        <rFont val="Calibri"/>
        <family val="2"/>
      </rPr>
      <t>2</t>
    </r>
  </si>
  <si>
    <t>REFERENCIACIÓN</t>
  </si>
  <si>
    <t>Relleno con material seleccionado de cantera compactado por capas a densidad mayor que el 90 % de la del Proctor modificado.</t>
  </si>
  <si>
    <t>Relleno con material seleccionado del sitio compactado por capas a densidad mayor que el 90 % de la del Proctor modificado.</t>
  </si>
  <si>
    <t>Utilidad (5%)</t>
  </si>
  <si>
    <t>ITEM, CANTIDADES Y PRECIOS</t>
  </si>
  <si>
    <t>Relleno con Piedra rajón -relleno tipo 6-</t>
  </si>
  <si>
    <t>PROPONENTE:</t>
  </si>
  <si>
    <t xml:space="preserve">PRESUPUESTO OFICIAL    -     OBRA CIVIL  </t>
  </si>
  <si>
    <t>Localización - Replanteo y Referenciación de tuberías, pozos de inspección, acometidas y accesorios que hacen parte del sistema al cual se va intervenir, teniendo en cuenta toda la información técnica solicitada en la ficha de referenciación que corresponda</t>
  </si>
  <si>
    <t>Instalación de tubería PVC para alcantarillado unión mecánica Tipo corrugada Diámetro 8".</t>
  </si>
  <si>
    <t>Instalación de Geotextil nt 2000 (en rollos 3.81x130 m).</t>
  </si>
  <si>
    <t>Construcción de entibado en madera discontinuo. Incluye suministro y colocación TIPO A</t>
  </si>
  <si>
    <t>SUMINISTRO DE TUBERÍA</t>
  </si>
  <si>
    <t>Suministro de Geotextil nt 2000 (en rollos 3.81x130 m).</t>
  </si>
  <si>
    <t>Hidrosellos de caucho de 8"</t>
  </si>
  <si>
    <t>INSTALACIÓN DE TUBERÍA</t>
  </si>
  <si>
    <t>SEÑALIZACION.</t>
  </si>
  <si>
    <t>Valla metalica preventiva de zona de construcciòn, dimensiones: 1.0 x 1.20 m.</t>
  </si>
  <si>
    <t>Delineadores tubulares de 1.40 m</t>
  </si>
  <si>
    <t>Cinta de seguridad utilizable a lo largo de la zona de trabajo, en dos hiladas a lado y lado de la zona de trabajo.</t>
  </si>
  <si>
    <t>Imprevistos (2%)</t>
  </si>
  <si>
    <t>Administración (10%)</t>
  </si>
  <si>
    <t xml:space="preserve"> </t>
  </si>
  <si>
    <t>Perfilacion de la Via. Incluye relleno, nivelación y compactación</t>
  </si>
  <si>
    <t>Emboquillado de tubería  a manhole existente. Incluye retiro de material sobrante y todo lo necesario para el desarrollo de esta actividad.</t>
  </si>
  <si>
    <t>Excavación entre 0 m y 1.5 m. Incluye  bombeo y costos por la extracción, rellenos, retiro y disposición final de derrumbes debe incluirse en el Análisis de Pecios Unitarios por metro cubico de excavación.</t>
  </si>
  <si>
    <t>Excavación 1.5 m en adelante.  Incluye  bombeo y costos por la extracción, rellenos, retiro y disposición final de derrumbes debe incluirse en el Análisis de Pecios Unitarios por metro cubico de excavación.</t>
  </si>
  <si>
    <t>Demolición de pavimento o muro 0.15 &lt; e &lt; 0.20 m. Incluye retiro y disposición final de sobrantes</t>
  </si>
  <si>
    <t xml:space="preserve">Reconstrucción de placas de concreto de 0.20 m. Incluye retiro y disposición final de sobrantes, subbase granular de 0.15 m, separadores con barras de acero corrugado, remate de juntas con asfalto y membrana de curado (Antisol rojo). El Concreto es de 4000 PSI  acelerado 7 días y el acero de 60,000 psi. </t>
  </si>
  <si>
    <t xml:space="preserve">Construcción de acometidas Domiciliarias de alcantarillado típica. Incluye excavación, relleno (50% del sitio y 50% de cantera), e instalación de tubería de 6" PVC Yee reducida del diámetro correspondiente e Hidrosellos de caucho del diámetro que corresponda.  reparación de anden, construcción de caja registro, retiro del material sobrante y conexión del usuario. </t>
  </si>
  <si>
    <t xml:space="preserve">Un </t>
  </si>
  <si>
    <t xml:space="preserve">Suministro de tubería de 6" PVC para domiciliaria de alcantarillado </t>
  </si>
  <si>
    <t>Demolición y reconstrucción de cuneta de drenaje en concreto de 3000 psi. Dimensiones Interiores: Ancho: 0,30 m Alto:0,30 m y espesor: 0,10 m. Reforzada longitudinalmente con 5ф3/8” y transversalmente con ф1/4” @ 0.30. Incluye formaletería, encofrado, curado, desencofrado y pruebas de resistencia para el concreto; demolición de tramos de cuneta existente</t>
  </si>
  <si>
    <t>Señales de obreros trabajando Metálicos según Especificaciones Técnicas PAM</t>
  </si>
  <si>
    <t>Señales de vìa cerrada</t>
  </si>
  <si>
    <t>Señales de peligro</t>
  </si>
  <si>
    <t xml:space="preserve">Construccion de bordillos en concreto de fc' 3000 psi, alto 15 cm, espesor 10 cm. Incluye formaleteria, encofrado, vaciado, vibrado, curado, desencofrado y pruebas de resistencia en el concreto </t>
  </si>
  <si>
    <t>m2</t>
  </si>
  <si>
    <t>Retiro de material sobrante incluye disposición final. El factor de expansión debe estar incluido en el análisis de precios unitarios.</t>
  </si>
  <si>
    <t>Relleno de franjas en Concreto de Fc`= 2.500 psi en las vías que se encuentran adecuadas con escombros.</t>
  </si>
  <si>
    <t>m3</t>
  </si>
  <si>
    <t>Demolición y Construcción de manhole. Profundidad menores de 2.0 metros según planos. Incluye retiro de escombros, emboquillado de tubería, Excavacion, relleno.</t>
  </si>
  <si>
    <t>Demolición y Construcción de manhole. Profundidad mayores de 2.0 metros según planos, incluye retiro de escombros, emboquillado a manholes nuevos.</t>
  </si>
  <si>
    <t>Construcción de entibado en madera continua. Incluye suministro y colocación TIPO B</t>
  </si>
  <si>
    <t xml:space="preserve">PROYECTO: EXTENSIÓN Y REPOSICIÓN DE REDES DE ALCANTARILLADO SANITARIO EN LOS BARRIOS ALFONSO LÓPEZ Y LOS ARAUJOS DE LA CIUDAD DE MONTERÍA </t>
  </si>
  <si>
    <t>Elaboro: _____________________________</t>
  </si>
  <si>
    <t xml:space="preserve">                            Liberman diaz Alvarez</t>
  </si>
  <si>
    <t xml:space="preserve">                                Ing Proyectos</t>
  </si>
  <si>
    <t>Reviso: _____________________________</t>
  </si>
  <si>
    <t>Gleina Sanchez Jalal</t>
  </si>
  <si>
    <t xml:space="preserve">   Jefe de Proyectos</t>
  </si>
  <si>
    <t>OBRAS COMPLEMENTARIAS</t>
  </si>
  <si>
    <t>ESTRUCTURAS PARA ALCANTARILLADO</t>
  </si>
  <si>
    <t>INSTALACIÓN DE TUBERÍAS Y ACCESORIOS</t>
  </si>
  <si>
    <t>Instalación de Geotextil NT 2000 (en rollos 3.8x1.30 m)</t>
  </si>
  <si>
    <t>Retiro de material sobrante incluye disposición final</t>
  </si>
  <si>
    <t xml:space="preserve">Relleno con Piedra rajón </t>
  </si>
  <si>
    <t>Relleno con material seleccionado del sitio compactado por capas a densidad mayor que el 90 % de la del Proctor modificado</t>
  </si>
  <si>
    <t>MOVIMIENTO DE TIERRAS</t>
  </si>
  <si>
    <t>1.1</t>
  </si>
  <si>
    <t>LOCALIZACION, REPLANTEO Y ACTUALIZACION DEL CATASTRO DE REDES</t>
  </si>
  <si>
    <t>1.0</t>
  </si>
  <si>
    <t>Emboquillado de tubería a manholes existentes. Incluye demolición de pozo donde se va a instalar la tubería y concreto de 3000 PSI necesarios para el empalme de tubería a pozo de inspección.</t>
  </si>
  <si>
    <t>Instalación de tubería PVC para alcantarillado unión mecánica Tipo corrugada Diámetro 10".</t>
  </si>
  <si>
    <t>Instalación de tubería PVC para alcantarillado unión mecánica Tipo corrugada Diámetro 16".</t>
  </si>
  <si>
    <t>Instalación de tubería PVC para alcantarillado unión mecánica Tipo corrugada Diámetro 18".</t>
  </si>
  <si>
    <t>Suministro de tubería PVC para alcantarillado unión mecánica Tipo corrugada Diámetro 10".</t>
  </si>
  <si>
    <t>Suministro de tubería PVC para alcantarillado unión mecánica Tipo corrugada Diámetro 16".</t>
  </si>
  <si>
    <t>Suministro de tubería PVC para alcantarillado unión mecánica Tipo corrugada Diámetro 18".</t>
  </si>
  <si>
    <t>Suministro de tubería PVC para alcantarillado unión mecánica Tipo corrugada Diámetro 20".</t>
  </si>
  <si>
    <t>Instalación de tubería PVC para alcantarillado unión mecánica Tipo corrugada Diámetro 24".</t>
  </si>
  <si>
    <t>Instalación de tubería PVC para alcantarillado unión mecánica Tipo corrugada Diámetro 27".</t>
  </si>
  <si>
    <t>Suministro de tubería PVC para alcantarillado unión mecánica Tipo corrugada Diámetro 8".</t>
  </si>
  <si>
    <t>SUMINISTRO PARA ACOMETIDAS</t>
  </si>
  <si>
    <t>Yee Reducida 8"X6"</t>
  </si>
  <si>
    <t>un</t>
  </si>
  <si>
    <t>Suministro de tubería PVC para alcantarillado unión mecánica Tipo corrugada Diámetro 24".</t>
  </si>
  <si>
    <t>MOVIMIENTOS DE TIERRA</t>
  </si>
  <si>
    <t>INSTALACIÓN DE ACOMETIDA DOMICILIARIA</t>
  </si>
  <si>
    <t>RECONSTRUCCIÓN DE ESTRUCTURAS</t>
  </si>
  <si>
    <t>Demolición y reconstruccion de muros con malla de alambre. Incluye retiro disposición final de sobrantes según lo estupulado en el plan de manejo ambiental.</t>
  </si>
  <si>
    <t xml:space="preserve">Suministro de Geotextil nt 2000 </t>
  </si>
  <si>
    <t>Uniones 8"</t>
  </si>
  <si>
    <t>Uniones 10"</t>
  </si>
  <si>
    <t>OTROS</t>
  </si>
  <si>
    <t>Ml</t>
  </si>
  <si>
    <t xml:space="preserve">INSTALACIÓN DE TUBERÍAS Y ACCESORIOS </t>
  </si>
  <si>
    <t>Instalación de tubería PVC para alcantarillado unión mecánica Tipo corrugada Diámetro 20".</t>
  </si>
  <si>
    <t>Suministro de tubería PVC para alcantarillado unión mecánica Tipo corrugada Diámetro 27".</t>
  </si>
  <si>
    <t>Instalación de tubería PVC para alcantarillado unión mecánica Tipo corrugada Diámetro 14".</t>
  </si>
  <si>
    <t>Suministro de tubería PVC para alcantarillado unión mecánica Tipo corrugada Diámetro 14".</t>
  </si>
  <si>
    <t>Suministro de tubería PEAD PE 100 PN 10. Diámetro 400mm</t>
  </si>
  <si>
    <t>Suministro de tubería PEAD PE 100 PN 10. Diámetro 500mm</t>
  </si>
  <si>
    <t>Perforación por método ''Perforación Horizontal Dirigida'' para la instalación de camisa  de 24”; incluye transporte de equipo, encamisado en 24" e instalación de tubería en Polietileno de Alta Densidad de 500mm pruebas y todas las actividades necesarias para la ejecución de esta actividad.</t>
  </si>
  <si>
    <t>Perforación por método ''Perforación Horizontal Dirigida'' para la instalación de camisa  de 20”; incluye transporte de equipo, encamisado en 20" e instalación de tubería en Polietileno de Alta Densidad de 400mm, pruebas y todas las actividades necesarias para la ejecución de esta actividad.</t>
  </si>
  <si>
    <t>Emboquillado de tubería a manholes existentes. Incluye demolición en la pared del pozo donde se va a instalar la tubería y concreto de 3000 PSI. Necesarios para el empalme de tubería a pozo de inspección.</t>
  </si>
  <si>
    <t xml:space="preserve">SUBTOTAL </t>
  </si>
  <si>
    <t>TOTAL SUMINISTROS</t>
  </si>
  <si>
    <t>ADMINISTRACIÓN</t>
  </si>
  <si>
    <t>TOTAL COSTO DIRECTO OBRA CIVIL</t>
  </si>
  <si>
    <t>IVA SOBRE UTILIDAD</t>
  </si>
  <si>
    <t>Excavación mecanica entre 0 m y 1.5 m. Incluye  bombeo y costos por la extracción, rellenos, retiro y disposición final de derrumbes</t>
  </si>
  <si>
    <t xml:space="preserve">Excavación mecanica 1.5 m en adelante.  Incluye  bombeo y costos por la extracción, rellenos, retiro y disposición final de derrumbes </t>
  </si>
  <si>
    <t>Construcción de manhole. Profundidad menores de 2.0 metros según planos. Incluye: concreto, acero, excavación, formaleteria, construcción de tapa, pintura epóxica, retiro de escombros, emboquillado de tubería proyectadas, relleno y todas las actividades necesarias para su perfecta construcción</t>
  </si>
  <si>
    <t>Construcción de manhole. Profundidad entre  2 y 4 metros según planos. Incluye: concreto, acero, excavación, formaleteria, construcción de tapa, pintura epóxica, retiro de escombros, emboquillado de tubería proyectadas, relleno y todas las actividades necesarias para su perfecta construcción</t>
  </si>
  <si>
    <t>Protección en concreto de 4.000 PSI (0.12 m) para tubería de 8". Incluye: Base en concreto de 2.000 PSI (0,02m), acero de refuerzo de 60.000 PSI, mampostería en bloque arena cemento, formaletas, ensayos de compresión, curado y todas las actividades y herramientas necesarias para su correcto funcionamiento</t>
  </si>
  <si>
    <t>Construcción de Acometidas Domiciliarias de Alcantarillado Tipo Condominial. Incluye excavación, relleno y compactación de zanjas con material seleccionado de cantera,  instalación de tubería sanitaria de diámetro 8" PVC (aproximadamente L=10m dependiendo el frente de la vivienda), instalación de registro domiciliario con su respectivas conexiones a la vivienda, demolición de terrazas, andenes y plantillas, reparación de andén</t>
  </si>
  <si>
    <t xml:space="preserve">Excavación mecánica entre 0 m y 1.5 m. Incluye  bombeo y costos por la extracción, rellenos, retiro y disposición final de derrumbes </t>
  </si>
  <si>
    <t xml:space="preserve">Excavación mecánica 1.5 m en adelante.  Incluye  bombeo y costos por la extracción, rellenos, retiro y disposición final de derrumbes </t>
  </si>
  <si>
    <t>Relleno con Piedra rajón</t>
  </si>
  <si>
    <t xml:space="preserve">Construcción de manhole. Profundidad menores de 2.0 metros según planos. Incluye: concreto, acero, excavación, formaleteria, construcción de tapa, pintura epóxica, retiro de escombros, emboquillado de tubería, relleno </t>
  </si>
  <si>
    <t xml:space="preserve">Construcción de manhole. Profundidad entre  2 y 4 metros según planos. Incluye: concreto, acero, excavación, formaleteria, construcción de tapa, pintura epóxica, retiro de escombros, emboquillado de tubería relleno </t>
  </si>
  <si>
    <t xml:space="preserve">Construcción de acometidas Domiciliarias de alcantarillado típica. Incluye excavación, relleno e instalación de tubería de 6" PVC Yee reducida del diámetro correspondiente e Hidrosellos de caucho del diámetro que corresponda.  reparación de anden, construcción de caja registro, retiro del material sobrante y conexión del usuario. </t>
  </si>
  <si>
    <t xml:space="preserve">Reconstrucción de placas de concreto de 0.20 m. Incluye retiro y disposición final de sobrantes, subbase granular de 0.15 m, separadores con barras de acero corrugado, remate de juntas con asfalto y membrana de curado (Antisol rojo). El Concreto es de 4000 PSI  </t>
  </si>
  <si>
    <t>Protección en concreto de 4.000 PSI  para tubería de 8". Incluye: Base en concreto de 2.000 PSI (0,02m),</t>
  </si>
  <si>
    <t>Retiro y reposicion de adoquín.  Incluye retiro, conservación del adoquín en buen estado para su reutilización y disposición final de sobrantes.  Incluye confinamiento con subbase mejorada con arena para mejoramiento de indice de plasticidad</t>
  </si>
  <si>
    <t>BARRIO BONANZA</t>
  </si>
  <si>
    <t>Localización - Replanteo</t>
  </si>
  <si>
    <t>Demolición y reconstruccion de cunetas Concreto de 3000 PSI</t>
  </si>
  <si>
    <t>BARRIOS VILLA CARIBE Y CARIBE</t>
  </si>
  <si>
    <t xml:space="preserve">SUMINISTRO PARA ACOMETIDAS 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</si>
  <si>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</si>
  <si>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</si>
  <si>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PRESUPUESTO ESTIMADO “EXTENSIÓN DE REDES DE ALCANTARILLADO EN LOS BARRIOS BONANZA, CARIBE Y VILLA CARIBE DE LA CIUDAD DE MONTERÍA - CÓRDOBA”.</t>
  </si>
  <si>
    <t>SUBTOTAL</t>
  </si>
  <si>
    <t>TOTAL PRESUPUESTO OBRA CIVIL</t>
  </si>
  <si>
    <t>TOTAL PRESUPUESTO SUMINISTROS</t>
  </si>
  <si>
    <t>TOTAL PRESUPUESTO OBRA CIVIL + SUMINISTROS</t>
  </si>
  <si>
    <t>ITEM</t>
  </si>
  <si>
    <t>DESCRIPCIÓN</t>
  </si>
  <si>
    <t>UND</t>
  </si>
  <si>
    <t>CANT</t>
  </si>
  <si>
    <t>VALOR UNITARIO</t>
  </si>
  <si>
    <t>VALOR TOTAL</t>
  </si>
  <si>
    <t>PRESUPUESTO OFICIAL    -    SUMINISTROS</t>
  </si>
  <si>
    <t>A</t>
  </si>
  <si>
    <t>I</t>
  </si>
  <si>
    <t>U</t>
  </si>
  <si>
    <t>PORCENTAJE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</si>
</sst>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_-* #,##0\ _€_-;\-* #,##0\ _€_-;_-* &quot;-&quot;\ _€_-;_-@_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0.000"/>
    <numFmt numFmtId="178" formatCode="_-[$€-2]* #,##0.00_-;\-[$€-2]* #,##0.00_-;_-[$€-2]* &quot;-&quot;??_-"/>
    <numFmt numFmtId="179" formatCode="d\-m\-yyyy"/>
    <numFmt numFmtId="180" formatCode="0.0000"/>
    <numFmt numFmtId="181" formatCode="_(&quot;$&quot;* #,##0_);_(&quot;$&quot;* \(#,##0\);_(&quot;$&quot;* &quot;-&quot;??_);_(@_)"/>
    <numFmt numFmtId="182" formatCode="&quot;$&quot;\ #,##0"/>
    <numFmt numFmtId="183" formatCode="[$$-240A]\ #,##0"/>
    <numFmt numFmtId="184" formatCode="0.0"/>
    <numFmt numFmtId="185" formatCode="&quot;$&quot;\ #,##0.00"/>
    <numFmt numFmtId="186" formatCode="0.0%"/>
    <numFmt numFmtId="187" formatCode="_(* #,##0.000_);_(* \(#,##0.000\);_(* &quot;-&quot;??_);_(@_)"/>
    <numFmt numFmtId="188" formatCode="#,##0.00\ _p_t_a"/>
    <numFmt numFmtId="189" formatCode="[$$-240A]\ #,##0.00000"/>
    <numFmt numFmtId="190" formatCode="_ &quot;$&quot;\ * #,##0_ ;_ &quot;$&quot;\ * \-#,##0_ ;_ &quot;$&quot;\ * &quot;-&quot;??_ ;_ @_ "/>
    <numFmt numFmtId="191" formatCode="[$$-240A]\ #,##0.00"/>
    <numFmt numFmtId="192" formatCode="_(&quot;$&quot;* #,##0.00_);_(&quot;$&quot;* \(#,##0.00\);_(&quot;$&quot;* &quot;-&quot;_);_(@_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Narrow"/>
      <family val="2"/>
    </font>
    <font>
      <sz val="10"/>
      <name val="Verdana"/>
      <family val="2"/>
    </font>
    <font>
      <sz val="10"/>
      <name val="Courier"/>
      <family val="3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2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2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3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3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3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3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3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3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4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5" borderId="1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46" fillId="37" borderId="3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47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177" fontId="27" fillId="0" borderId="0" applyFont="0" applyFill="0" applyBorder="0" applyAlignment="0" applyProtection="0"/>
    <xf numFmtId="184" fontId="27" fillId="0" borderId="0" applyFont="0" applyFill="0" applyBorder="0" applyAlignment="0">
      <protection locked="0"/>
    </xf>
    <xf numFmtId="1" fontId="27" fillId="0" borderId="0" applyFont="0" applyFill="0" applyBorder="0" applyAlignment="0">
      <protection locked="0"/>
    </xf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43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3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43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3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3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0" fillId="49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178" fontId="7" fillId="0" borderId="0" applyFont="0" applyFill="0" applyBorder="0" applyAlignment="0" applyProtection="0"/>
    <xf numFmtId="0" fontId="27" fillId="0" borderId="0" applyNumberFormat="0" applyFont="0" applyFill="0" applyBorder="0" applyAlignment="0">
      <protection locked="0"/>
    </xf>
    <xf numFmtId="2" fontId="27" fillId="0" borderId="0" applyFont="0" applyFill="0" applyBorder="0" applyAlignment="0" applyProtection="0"/>
    <xf numFmtId="2" fontId="27" fillId="0" borderId="0" applyFont="0" applyFill="0" applyBorder="0" applyAlignment="0"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0" fillId="0" borderId="0" applyFont="0" applyFill="0" applyBorder="0" applyAlignment="0" applyProtection="0"/>
    <xf numFmtId="187" fontId="0" fillId="0" borderId="0" applyFill="0" applyBorder="0" applyAlignment="0" applyProtection="0"/>
    <xf numFmtId="17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35" borderId="10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49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</cellStyleXfs>
  <cellXfs count="233">
    <xf numFmtId="0" fontId="0" fillId="0" borderId="0" xfId="0" applyAlignment="1">
      <alignment/>
    </xf>
    <xf numFmtId="0" fontId="9" fillId="55" borderId="0" xfId="531" applyFont="1" applyFill="1" applyBorder="1" applyAlignment="1">
      <alignment vertical="center"/>
      <protection/>
    </xf>
    <xf numFmtId="0" fontId="0" fillId="55" borderId="0" xfId="514" applyFill="1" applyAlignment="1">
      <alignment horizontal="center" vertical="center"/>
      <protection/>
    </xf>
    <xf numFmtId="0" fontId="10" fillId="55" borderId="19" xfId="536" applyFont="1" applyFill="1" applyBorder="1" applyAlignment="1">
      <alignment horizontal="center" vertical="center" wrapText="1"/>
      <protection/>
    </xf>
    <xf numFmtId="179" fontId="10" fillId="55" borderId="20" xfId="536" applyNumberFormat="1" applyFont="1" applyFill="1" applyBorder="1" applyAlignment="1">
      <alignment horizontal="center" vertical="center" wrapText="1"/>
      <protection/>
    </xf>
    <xf numFmtId="0" fontId="10" fillId="36" borderId="21" xfId="536" applyFont="1" applyFill="1" applyBorder="1" applyAlignment="1">
      <alignment horizontal="center" vertical="center" wrapText="1"/>
      <protection/>
    </xf>
    <xf numFmtId="0" fontId="10" fillId="36" borderId="22" xfId="536" applyFont="1" applyFill="1" applyBorder="1" applyAlignment="1">
      <alignment horizontal="center" vertical="center" wrapText="1"/>
      <protection/>
    </xf>
    <xf numFmtId="0" fontId="10" fillId="55" borderId="21" xfId="514" applyFont="1" applyFill="1" applyBorder="1" applyAlignment="1">
      <alignment vertical="center" wrapText="1"/>
      <protection/>
    </xf>
    <xf numFmtId="0" fontId="9" fillId="55" borderId="21" xfId="514" applyFont="1" applyFill="1" applyBorder="1" applyAlignment="1">
      <alignment vertical="center" wrapText="1"/>
      <protection/>
    </xf>
    <xf numFmtId="0" fontId="9" fillId="55" borderId="20" xfId="531" applyFont="1" applyFill="1" applyBorder="1" applyAlignment="1">
      <alignment vertical="center"/>
      <protection/>
    </xf>
    <xf numFmtId="2" fontId="9" fillId="55" borderId="21" xfId="514" applyNumberFormat="1" applyFont="1" applyFill="1" applyBorder="1" applyAlignment="1">
      <alignment horizontal="center" vertical="center" wrapText="1"/>
      <protection/>
    </xf>
    <xf numFmtId="0" fontId="9" fillId="55" borderId="21" xfId="531" applyFont="1" applyFill="1" applyBorder="1" applyAlignment="1">
      <alignment vertical="center" wrapText="1"/>
      <protection/>
    </xf>
    <xf numFmtId="179" fontId="10" fillId="55" borderId="23" xfId="536" applyNumberFormat="1" applyFont="1" applyFill="1" applyBorder="1" applyAlignment="1">
      <alignment horizontal="center" vertical="center" wrapText="1"/>
      <protection/>
    </xf>
    <xf numFmtId="0" fontId="10" fillId="36" borderId="24" xfId="536" applyFont="1" applyFill="1" applyBorder="1" applyAlignment="1">
      <alignment horizontal="center" vertical="center" wrapText="1"/>
      <protection/>
    </xf>
    <xf numFmtId="184" fontId="10" fillId="55" borderId="25" xfId="514" applyNumberFormat="1" applyFont="1" applyFill="1" applyBorder="1" applyAlignment="1">
      <alignment horizontal="center" vertical="center" wrapText="1"/>
      <protection/>
    </xf>
    <xf numFmtId="0" fontId="10" fillId="36" borderId="25" xfId="536" applyFont="1" applyFill="1" applyBorder="1" applyAlignment="1">
      <alignment horizontal="center" vertical="center" wrapText="1"/>
      <protection/>
    </xf>
    <xf numFmtId="0" fontId="6" fillId="55" borderId="0" xfId="531" applyFill="1" applyAlignment="1">
      <alignment vertical="center"/>
      <protection/>
    </xf>
    <xf numFmtId="0" fontId="9" fillId="55" borderId="26" xfId="531" applyFont="1" applyFill="1" applyBorder="1" applyAlignment="1">
      <alignment vertical="center"/>
      <protection/>
    </xf>
    <xf numFmtId="0" fontId="9" fillId="55" borderId="27" xfId="531" applyFont="1" applyFill="1" applyBorder="1" applyAlignment="1">
      <alignment vertical="center"/>
      <protection/>
    </xf>
    <xf numFmtId="0" fontId="9" fillId="55" borderId="27" xfId="514" applyFont="1" applyFill="1" applyBorder="1" applyAlignment="1">
      <alignment horizontal="center" vertical="center"/>
      <protection/>
    </xf>
    <xf numFmtId="0" fontId="9" fillId="55" borderId="28" xfId="531" applyFont="1" applyFill="1" applyBorder="1" applyAlignment="1">
      <alignment vertical="center"/>
      <protection/>
    </xf>
    <xf numFmtId="0" fontId="9" fillId="55" borderId="29" xfId="531" applyFont="1" applyFill="1" applyBorder="1" applyAlignment="1">
      <alignment vertical="center"/>
      <protection/>
    </xf>
    <xf numFmtId="0" fontId="9" fillId="55" borderId="0" xfId="531" applyFont="1" applyFill="1" applyBorder="1" applyAlignment="1">
      <alignment horizontal="center" vertical="center"/>
      <protection/>
    </xf>
    <xf numFmtId="0" fontId="9" fillId="55" borderId="30" xfId="531" applyFont="1" applyFill="1" applyBorder="1" applyAlignment="1">
      <alignment vertical="center"/>
      <protection/>
    </xf>
    <xf numFmtId="0" fontId="10" fillId="55" borderId="25" xfId="531" applyFont="1" applyFill="1" applyBorder="1" applyAlignment="1">
      <alignment horizontal="center" vertical="center"/>
      <protection/>
    </xf>
    <xf numFmtId="0" fontId="10" fillId="55" borderId="21" xfId="531" applyFont="1" applyFill="1" applyBorder="1" applyAlignment="1">
      <alignment horizontal="center" vertical="center"/>
      <protection/>
    </xf>
    <xf numFmtId="49" fontId="10" fillId="55" borderId="31" xfId="531" applyNumberFormat="1" applyFont="1" applyFill="1" applyBorder="1" applyAlignment="1">
      <alignment horizontal="center" vertical="center"/>
      <protection/>
    </xf>
    <xf numFmtId="0" fontId="9" fillId="55" borderId="31" xfId="531" applyFont="1" applyFill="1" applyBorder="1" applyAlignment="1">
      <alignment vertical="center"/>
      <protection/>
    </xf>
    <xf numFmtId="0" fontId="10" fillId="55" borderId="20" xfId="531" applyFont="1" applyFill="1" applyBorder="1" applyAlignment="1">
      <alignment vertical="center"/>
      <protection/>
    </xf>
    <xf numFmtId="0" fontId="9" fillId="55" borderId="20" xfId="531" applyFont="1" applyFill="1" applyBorder="1" applyAlignment="1">
      <alignment horizontal="center" vertical="center"/>
      <protection/>
    </xf>
    <xf numFmtId="0" fontId="9" fillId="55" borderId="23" xfId="531" applyFont="1" applyFill="1" applyBorder="1" applyAlignment="1">
      <alignment vertical="center"/>
      <protection/>
    </xf>
    <xf numFmtId="3" fontId="9" fillId="55" borderId="24" xfId="531" applyNumberFormat="1" applyFont="1" applyFill="1" applyBorder="1" applyAlignment="1">
      <alignment vertical="center"/>
      <protection/>
    </xf>
    <xf numFmtId="0" fontId="6" fillId="55" borderId="21" xfId="531" applyFill="1" applyBorder="1" applyAlignment="1">
      <alignment vertical="center"/>
      <protection/>
    </xf>
    <xf numFmtId="0" fontId="6" fillId="55" borderId="21" xfId="531" applyFill="1" applyBorder="1" applyAlignment="1">
      <alignment horizontal="center" vertical="center"/>
      <protection/>
    </xf>
    <xf numFmtId="0" fontId="6" fillId="55" borderId="24" xfId="531" applyFill="1" applyBorder="1" applyAlignment="1">
      <alignment vertical="center"/>
      <protection/>
    </xf>
    <xf numFmtId="0" fontId="9" fillId="55" borderId="21" xfId="531" applyFont="1" applyFill="1" applyBorder="1" applyAlignment="1">
      <alignment horizontal="center" vertical="center" wrapText="1"/>
      <protection/>
    </xf>
    <xf numFmtId="3" fontId="9" fillId="55" borderId="21" xfId="531" applyNumberFormat="1" applyFont="1" applyFill="1" applyBorder="1" applyAlignment="1">
      <alignment horizontal="center" vertical="center"/>
      <protection/>
    </xf>
    <xf numFmtId="0" fontId="6" fillId="55" borderId="0" xfId="531" applyFont="1" applyFill="1" applyAlignment="1">
      <alignment vertical="center"/>
      <protection/>
    </xf>
    <xf numFmtId="181" fontId="6" fillId="55" borderId="0" xfId="483" applyNumberFormat="1" applyFont="1" applyFill="1" applyAlignment="1">
      <alignment vertical="center"/>
    </xf>
    <xf numFmtId="184" fontId="9" fillId="55" borderId="25" xfId="531" applyNumberFormat="1" applyFont="1" applyFill="1" applyBorder="1" applyAlignment="1">
      <alignment horizontal="center" vertical="center" wrapText="1"/>
      <protection/>
    </xf>
    <xf numFmtId="0" fontId="7" fillId="55" borderId="29" xfId="531" applyFont="1" applyFill="1" applyBorder="1" applyAlignment="1">
      <alignment vertical="center"/>
      <protection/>
    </xf>
    <xf numFmtId="0" fontId="7" fillId="55" borderId="0" xfId="531" applyFont="1" applyFill="1" applyBorder="1" applyAlignment="1">
      <alignment vertical="center"/>
      <protection/>
    </xf>
    <xf numFmtId="3" fontId="6" fillId="55" borderId="0" xfId="531" applyNumberFormat="1" applyFont="1" applyFill="1" applyAlignment="1">
      <alignment vertical="center"/>
      <protection/>
    </xf>
    <xf numFmtId="176" fontId="6" fillId="55" borderId="0" xfId="483" applyNumberFormat="1" applyFont="1" applyFill="1" applyAlignment="1">
      <alignment vertical="center"/>
    </xf>
    <xf numFmtId="0" fontId="12" fillId="55" borderId="29" xfId="531" applyFont="1" applyFill="1" applyBorder="1" applyAlignment="1">
      <alignment vertical="center"/>
      <protection/>
    </xf>
    <xf numFmtId="0" fontId="12" fillId="55" borderId="0" xfId="531" applyFont="1" applyFill="1" applyBorder="1" applyAlignment="1">
      <alignment vertical="center"/>
      <protection/>
    </xf>
    <xf numFmtId="3" fontId="9" fillId="55" borderId="24" xfId="531" applyNumberFormat="1" applyFont="1" applyFill="1" applyBorder="1" applyAlignment="1">
      <alignment vertical="center" wrapText="1"/>
      <protection/>
    </xf>
    <xf numFmtId="182" fontId="6" fillId="55" borderId="0" xfId="556" applyNumberFormat="1" applyFont="1" applyFill="1" applyAlignment="1">
      <alignment vertical="center"/>
    </xf>
    <xf numFmtId="9" fontId="6" fillId="55" borderId="0" xfId="556" applyFont="1" applyFill="1" applyAlignment="1">
      <alignment vertical="center"/>
    </xf>
    <xf numFmtId="181" fontId="6" fillId="55" borderId="0" xfId="531" applyNumberFormat="1" applyFill="1" applyAlignment="1">
      <alignment vertical="center"/>
      <protection/>
    </xf>
    <xf numFmtId="186" fontId="6" fillId="55" borderId="0" xfId="556" applyNumberFormat="1" applyFont="1" applyFill="1" applyAlignment="1">
      <alignment vertical="center"/>
    </xf>
    <xf numFmtId="0" fontId="6" fillId="55" borderId="0" xfId="531" applyFill="1" applyAlignment="1">
      <alignment horizontal="center" vertical="center"/>
      <protection/>
    </xf>
    <xf numFmtId="3" fontId="6" fillId="55" borderId="0" xfId="531" applyNumberFormat="1" applyFill="1" applyAlignment="1">
      <alignment vertical="center"/>
      <protection/>
    </xf>
    <xf numFmtId="3" fontId="10" fillId="55" borderId="32" xfId="514" applyNumberFormat="1" applyFont="1" applyFill="1" applyBorder="1" applyAlignment="1">
      <alignment horizontal="right" vertical="center" wrapText="1"/>
      <protection/>
    </xf>
    <xf numFmtId="2" fontId="9" fillId="55" borderId="25" xfId="531" applyNumberFormat="1" applyFont="1" applyFill="1" applyBorder="1" applyAlignment="1">
      <alignment horizontal="center" vertical="center" wrapText="1"/>
      <protection/>
    </xf>
    <xf numFmtId="0" fontId="10" fillId="0" borderId="21" xfId="531" applyFont="1" applyFill="1" applyBorder="1" applyAlignment="1">
      <alignment vertical="center" wrapText="1"/>
      <protection/>
    </xf>
    <xf numFmtId="3" fontId="9" fillId="0" borderId="21" xfId="531" applyNumberFormat="1" applyFont="1" applyFill="1" applyBorder="1" applyAlignment="1">
      <alignment horizontal="center" vertical="center"/>
      <protection/>
    </xf>
    <xf numFmtId="0" fontId="9" fillId="55" borderId="21" xfId="534" applyFont="1" applyFill="1" applyBorder="1" applyAlignment="1">
      <alignment vertical="center" wrapText="1"/>
      <protection/>
    </xf>
    <xf numFmtId="0" fontId="9" fillId="55" borderId="33" xfId="532" applyFont="1" applyFill="1" applyBorder="1" applyAlignment="1">
      <alignment horizontal="center" vertical="center" wrapText="1"/>
      <protection/>
    </xf>
    <xf numFmtId="0" fontId="9" fillId="55" borderId="21" xfId="532" applyFont="1" applyFill="1" applyBorder="1" applyAlignment="1">
      <alignment horizontal="center" vertical="center" wrapText="1"/>
      <protection/>
    </xf>
    <xf numFmtId="0" fontId="9" fillId="55" borderId="33" xfId="531" applyFont="1" applyFill="1" applyBorder="1" applyAlignment="1">
      <alignment vertical="center" wrapText="1"/>
      <protection/>
    </xf>
    <xf numFmtId="3" fontId="9" fillId="55" borderId="21" xfId="534" applyNumberFormat="1" applyFont="1" applyFill="1" applyBorder="1" applyAlignment="1">
      <alignment horizontal="center" vertical="center"/>
      <protection/>
    </xf>
    <xf numFmtId="184" fontId="9" fillId="55" borderId="21" xfId="532" applyNumberFormat="1" applyFont="1" applyFill="1" applyBorder="1" applyAlignment="1">
      <alignment horizontal="center" vertical="center" wrapText="1"/>
      <protection/>
    </xf>
    <xf numFmtId="0" fontId="9" fillId="0" borderId="21" xfId="532" applyFont="1" applyFill="1" applyBorder="1" applyAlignment="1">
      <alignment horizontal="center" vertical="center" wrapText="1"/>
      <protection/>
    </xf>
    <xf numFmtId="0" fontId="6" fillId="55" borderId="27" xfId="531" applyFill="1" applyBorder="1" applyAlignment="1">
      <alignment vertical="center"/>
      <protection/>
    </xf>
    <xf numFmtId="0" fontId="6" fillId="55" borderId="27" xfId="531" applyFill="1" applyBorder="1" applyAlignment="1">
      <alignment horizontal="center" vertical="center"/>
      <protection/>
    </xf>
    <xf numFmtId="0" fontId="6" fillId="55" borderId="28" xfId="531" applyFill="1" applyBorder="1" applyAlignment="1">
      <alignment vertical="center"/>
      <protection/>
    </xf>
    <xf numFmtId="0" fontId="6" fillId="55" borderId="29" xfId="531" applyFill="1" applyBorder="1" applyAlignment="1">
      <alignment vertical="center"/>
      <protection/>
    </xf>
    <xf numFmtId="0" fontId="6" fillId="55" borderId="0" xfId="531" applyFill="1" applyBorder="1" applyAlignment="1">
      <alignment vertical="center"/>
      <protection/>
    </xf>
    <xf numFmtId="0" fontId="6" fillId="55" borderId="0" xfId="531" applyFill="1" applyBorder="1" applyAlignment="1">
      <alignment horizontal="center" vertical="center"/>
      <protection/>
    </xf>
    <xf numFmtId="0" fontId="6" fillId="55" borderId="30" xfId="531" applyFill="1" applyBorder="1" applyAlignment="1">
      <alignment vertical="center"/>
      <protection/>
    </xf>
    <xf numFmtId="0" fontId="6" fillId="55" borderId="34" xfId="531" applyFill="1" applyBorder="1" applyAlignment="1">
      <alignment vertical="center"/>
      <protection/>
    </xf>
    <xf numFmtId="0" fontId="6" fillId="55" borderId="35" xfId="531" applyFill="1" applyBorder="1" applyAlignment="1">
      <alignment vertical="center"/>
      <protection/>
    </xf>
    <xf numFmtId="0" fontId="6" fillId="55" borderId="35" xfId="531" applyFill="1" applyBorder="1" applyAlignment="1">
      <alignment horizontal="center" vertical="center"/>
      <protection/>
    </xf>
    <xf numFmtId="0" fontId="6" fillId="55" borderId="36" xfId="531" applyFill="1" applyBorder="1" applyAlignment="1">
      <alignment vertical="center"/>
      <protection/>
    </xf>
    <xf numFmtId="3" fontId="10" fillId="55" borderId="37" xfId="534" applyNumberFormat="1" applyFont="1" applyFill="1" applyBorder="1" applyAlignment="1">
      <alignment vertical="center"/>
      <protection/>
    </xf>
    <xf numFmtId="0" fontId="6" fillId="55" borderId="0" xfId="531" applyFill="1" applyBorder="1" applyAlignment="1">
      <alignment horizontal="left" vertical="center"/>
      <protection/>
    </xf>
    <xf numFmtId="0" fontId="9" fillId="55" borderId="33" xfId="531" applyFont="1" applyFill="1" applyBorder="1" applyAlignment="1">
      <alignment horizontal="center" vertical="center" wrapText="1"/>
      <protection/>
    </xf>
    <xf numFmtId="0" fontId="10" fillId="55" borderId="21" xfId="531" applyFont="1" applyFill="1" applyBorder="1" applyAlignment="1">
      <alignment vertical="center" wrapText="1"/>
      <protection/>
    </xf>
    <xf numFmtId="3" fontId="9" fillId="56" borderId="21" xfId="514" applyNumberFormat="1" applyFont="1" applyFill="1" applyBorder="1" applyAlignment="1">
      <alignment horizontal="left" vertical="center" wrapText="1"/>
      <protection/>
    </xf>
    <xf numFmtId="0" fontId="9" fillId="56" borderId="21" xfId="533" applyFont="1" applyFill="1" applyBorder="1" applyAlignment="1">
      <alignment vertical="center" wrapText="1"/>
      <protection/>
    </xf>
    <xf numFmtId="0" fontId="9" fillId="56" borderId="21" xfId="531" applyFont="1" applyFill="1" applyBorder="1" applyAlignment="1">
      <alignment vertical="center" wrapText="1"/>
      <protection/>
    </xf>
    <xf numFmtId="184" fontId="9" fillId="56" borderId="25" xfId="531" applyNumberFormat="1" applyFont="1" applyFill="1" applyBorder="1" applyAlignment="1">
      <alignment horizontal="center" vertical="center" wrapText="1"/>
      <protection/>
    </xf>
    <xf numFmtId="184" fontId="9" fillId="56" borderId="25" xfId="535" applyNumberFormat="1" applyFont="1" applyFill="1" applyBorder="1" applyAlignment="1">
      <alignment horizontal="center" vertical="center"/>
      <protection/>
    </xf>
    <xf numFmtId="0" fontId="9" fillId="56" borderId="21" xfId="534" applyFont="1" applyFill="1" applyBorder="1" applyAlignment="1">
      <alignment horizontal="left" vertical="center" wrapText="1"/>
      <protection/>
    </xf>
    <xf numFmtId="0" fontId="9" fillId="56" borderId="21" xfId="534" applyFont="1" applyFill="1" applyBorder="1" applyAlignment="1">
      <alignment vertical="center" wrapText="1"/>
      <protection/>
    </xf>
    <xf numFmtId="0" fontId="33" fillId="57" borderId="38" xfId="536" applyFont="1" applyFill="1" applyBorder="1" applyAlignment="1" applyProtection="1">
      <alignment vertical="center" wrapText="1"/>
      <protection/>
    </xf>
    <xf numFmtId="0" fontId="33" fillId="57" borderId="19" xfId="536" applyFont="1" applyFill="1" applyBorder="1" applyAlignment="1" applyProtection="1">
      <alignment horizontal="right" vertical="center" wrapText="1"/>
      <protection/>
    </xf>
    <xf numFmtId="0" fontId="33" fillId="57" borderId="19" xfId="536" applyFont="1" applyFill="1" applyBorder="1" applyAlignment="1" applyProtection="1">
      <alignment vertical="center" wrapText="1"/>
      <protection/>
    </xf>
    <xf numFmtId="0" fontId="33" fillId="57" borderId="21" xfId="536" applyFont="1" applyFill="1" applyBorder="1" applyAlignment="1" applyProtection="1">
      <alignment horizontal="center" vertical="center" wrapText="1"/>
      <protection/>
    </xf>
    <xf numFmtId="184" fontId="33" fillId="55" borderId="21" xfId="514" applyNumberFormat="1" applyFont="1" applyFill="1" applyBorder="1" applyAlignment="1" applyProtection="1">
      <alignment horizontal="center" vertical="center" wrapText="1"/>
      <protection/>
    </xf>
    <xf numFmtId="0" fontId="33" fillId="58" borderId="21" xfId="514" applyFont="1" applyFill="1" applyBorder="1" applyAlignment="1" applyProtection="1">
      <alignment horizontal="justify" vertical="center" wrapText="1"/>
      <protection/>
    </xf>
    <xf numFmtId="0" fontId="6" fillId="58" borderId="21" xfId="514" applyFont="1" applyFill="1" applyBorder="1" applyAlignment="1" applyProtection="1">
      <alignment horizontal="justify" vertical="center" wrapText="1"/>
      <protection/>
    </xf>
    <xf numFmtId="2" fontId="6" fillId="58" borderId="21" xfId="514" applyNumberFormat="1" applyFont="1" applyFill="1" applyBorder="1" applyAlignment="1" applyProtection="1">
      <alignment horizontal="center" vertical="center" wrapText="1"/>
      <protection/>
    </xf>
    <xf numFmtId="4" fontId="6" fillId="58" borderId="21" xfId="531" applyNumberFormat="1" applyFont="1" applyFill="1" applyBorder="1" applyAlignment="1" applyProtection="1">
      <alignment horizontal="center" vertical="center"/>
      <protection/>
    </xf>
    <xf numFmtId="0" fontId="6" fillId="58" borderId="38" xfId="531" applyFont="1" applyFill="1" applyBorder="1" applyAlignment="1" applyProtection="1">
      <alignment vertical="center"/>
      <protection/>
    </xf>
    <xf numFmtId="4" fontId="6" fillId="58" borderId="19" xfId="531" applyNumberFormat="1" applyFont="1" applyFill="1" applyBorder="1" applyAlignment="1" applyProtection="1">
      <alignment vertical="center"/>
      <protection/>
    </xf>
    <xf numFmtId="0" fontId="6" fillId="58" borderId="21" xfId="533" applyFont="1" applyFill="1" applyBorder="1" applyAlignment="1" applyProtection="1">
      <alignment horizontal="justify" vertical="center" wrapText="1"/>
      <protection/>
    </xf>
    <xf numFmtId="0" fontId="6" fillId="58" borderId="21" xfId="531" applyFont="1" applyFill="1" applyBorder="1" applyAlignment="1" applyProtection="1">
      <alignment horizontal="center" vertical="center" wrapText="1"/>
      <protection/>
    </xf>
    <xf numFmtId="3" fontId="6" fillId="58" borderId="21" xfId="514" applyNumberFormat="1" applyFont="1" applyFill="1" applyBorder="1" applyAlignment="1" applyProtection="1">
      <alignment horizontal="justify" vertical="center" wrapText="1"/>
      <protection/>
    </xf>
    <xf numFmtId="0" fontId="6" fillId="58" borderId="21" xfId="531" applyFont="1" applyFill="1" applyBorder="1" applyAlignment="1" applyProtection="1">
      <alignment horizontal="justify" vertical="center" wrapText="1"/>
      <protection/>
    </xf>
    <xf numFmtId="0" fontId="33" fillId="58" borderId="19" xfId="514" applyFont="1" applyFill="1" applyBorder="1" applyAlignment="1" applyProtection="1">
      <alignment vertical="center" wrapText="1"/>
      <protection/>
    </xf>
    <xf numFmtId="4" fontId="33" fillId="58" borderId="19" xfId="514" applyNumberFormat="1" applyFont="1" applyFill="1" applyBorder="1" applyAlignment="1" applyProtection="1">
      <alignment vertical="center" wrapText="1"/>
      <protection/>
    </xf>
    <xf numFmtId="4" fontId="6" fillId="0" borderId="21" xfId="514" applyNumberFormat="1" applyFont="1" applyFill="1" applyBorder="1" applyAlignment="1" applyProtection="1">
      <alignment horizontal="center" vertical="center" wrapText="1"/>
      <protection/>
    </xf>
    <xf numFmtId="4" fontId="6" fillId="0" borderId="21" xfId="531" applyNumberFormat="1" applyFont="1" applyFill="1" applyBorder="1" applyAlignment="1" applyProtection="1">
      <alignment horizontal="center" vertical="center"/>
      <protection/>
    </xf>
    <xf numFmtId="184" fontId="33" fillId="0" borderId="21" xfId="514" applyNumberFormat="1" applyFont="1" applyFill="1" applyBorder="1" applyAlignment="1" applyProtection="1">
      <alignment horizontal="center" vertical="center" wrapText="1"/>
      <protection/>
    </xf>
    <xf numFmtId="3" fontId="6" fillId="0" borderId="21" xfId="514" applyNumberFormat="1" applyFont="1" applyFill="1" applyBorder="1" applyAlignment="1" applyProtection="1">
      <alignment horizontal="justify" vertical="center" wrapText="1"/>
      <protection/>
    </xf>
    <xf numFmtId="0" fontId="6" fillId="0" borderId="21" xfId="531" applyFont="1" applyFill="1" applyBorder="1" applyAlignment="1" applyProtection="1">
      <alignment horizontal="center" vertical="center" wrapText="1"/>
      <protection/>
    </xf>
    <xf numFmtId="0" fontId="6" fillId="58" borderId="38" xfId="531" applyFont="1" applyFill="1" applyBorder="1" applyAlignment="1" applyProtection="1">
      <alignment horizontal="center" vertical="center"/>
      <protection/>
    </xf>
    <xf numFmtId="4" fontId="6" fillId="58" borderId="19" xfId="531" applyNumberFormat="1" applyFont="1" applyFill="1" applyBorder="1" applyAlignment="1" applyProtection="1">
      <alignment horizontal="center" vertical="center"/>
      <protection/>
    </xf>
    <xf numFmtId="4" fontId="6" fillId="58" borderId="21" xfId="534" applyNumberFormat="1" applyFont="1" applyFill="1" applyBorder="1" applyAlignment="1" applyProtection="1">
      <alignment horizontal="center" vertical="center"/>
      <protection/>
    </xf>
    <xf numFmtId="184" fontId="33" fillId="58" borderId="21" xfId="514" applyNumberFormat="1" applyFont="1" applyFill="1" applyBorder="1" applyAlignment="1" applyProtection="1">
      <alignment horizontal="center" vertical="center" wrapText="1"/>
      <protection/>
    </xf>
    <xf numFmtId="0" fontId="6" fillId="58" borderId="21" xfId="531" applyFont="1" applyFill="1" applyBorder="1" applyAlignment="1" applyProtection="1">
      <alignment horizontal="center" vertical="center"/>
      <protection/>
    </xf>
    <xf numFmtId="0" fontId="6" fillId="55" borderId="0" xfId="531" applyFont="1" applyFill="1" applyAlignment="1" applyProtection="1">
      <alignment vertical="center"/>
      <protection/>
    </xf>
    <xf numFmtId="4" fontId="6" fillId="55" borderId="0" xfId="531" applyNumberFormat="1" applyFont="1" applyFill="1" applyAlignment="1" applyProtection="1">
      <alignment vertical="center"/>
      <protection/>
    </xf>
    <xf numFmtId="0" fontId="6" fillId="55" borderId="33" xfId="531" applyFont="1" applyFill="1" applyBorder="1" applyAlignment="1" applyProtection="1">
      <alignment horizontal="justify" vertical="center" wrapText="1"/>
      <protection/>
    </xf>
    <xf numFmtId="0" fontId="6" fillId="55" borderId="19" xfId="534" applyFont="1" applyFill="1" applyBorder="1" applyAlignment="1" applyProtection="1">
      <alignment vertical="center" wrapText="1"/>
      <protection/>
    </xf>
    <xf numFmtId="0" fontId="6" fillId="55" borderId="22" xfId="534" applyFont="1" applyFill="1" applyBorder="1" applyAlignment="1" applyProtection="1">
      <alignment vertical="center" wrapText="1"/>
      <protection/>
    </xf>
    <xf numFmtId="0" fontId="33" fillId="55" borderId="21" xfId="531" applyFont="1" applyFill="1" applyBorder="1" applyAlignment="1" applyProtection="1">
      <alignment horizontal="center" vertical="center"/>
      <protection/>
    </xf>
    <xf numFmtId="0" fontId="6" fillId="55" borderId="21" xfId="531" applyFont="1" applyFill="1" applyBorder="1" applyAlignment="1" applyProtection="1">
      <alignment vertical="center"/>
      <protection/>
    </xf>
    <xf numFmtId="4" fontId="6" fillId="58" borderId="21" xfId="479" applyNumberFormat="1" applyFont="1" applyFill="1" applyBorder="1" applyAlignment="1" applyProtection="1">
      <alignment horizontal="center" vertical="center" wrapText="1"/>
      <protection/>
    </xf>
    <xf numFmtId="0" fontId="33" fillId="55" borderId="38" xfId="534" applyFont="1" applyFill="1" applyBorder="1" applyAlignment="1" applyProtection="1">
      <alignment vertical="center"/>
      <protection/>
    </xf>
    <xf numFmtId="0" fontId="33" fillId="55" borderId="19" xfId="534" applyFont="1" applyFill="1" applyBorder="1" applyAlignment="1" applyProtection="1">
      <alignment vertical="center"/>
      <protection/>
    </xf>
    <xf numFmtId="0" fontId="6" fillId="55" borderId="0" xfId="534" applyFont="1" applyFill="1" applyBorder="1" applyAlignment="1" applyProtection="1">
      <alignment horizontal="right" vertical="center" wrapText="1"/>
      <protection/>
    </xf>
    <xf numFmtId="0" fontId="33" fillId="55" borderId="0" xfId="534" applyFont="1" applyFill="1" applyBorder="1" applyAlignment="1" applyProtection="1">
      <alignment horizontal="center" vertical="center" wrapText="1"/>
      <protection/>
    </xf>
    <xf numFmtId="0" fontId="33" fillId="57" borderId="38" xfId="536" applyFont="1" applyFill="1" applyBorder="1" applyAlignment="1" applyProtection="1">
      <alignment vertical="center"/>
      <protection/>
    </xf>
    <xf numFmtId="0" fontId="33" fillId="57" borderId="33" xfId="536" applyFont="1" applyFill="1" applyBorder="1" applyAlignment="1" applyProtection="1">
      <alignment horizontal="center" vertical="center" wrapText="1"/>
      <protection/>
    </xf>
    <xf numFmtId="184" fontId="33" fillId="55" borderId="25" xfId="514" applyNumberFormat="1" applyFont="1" applyFill="1" applyBorder="1" applyAlignment="1" applyProtection="1">
      <alignment horizontal="center" vertical="center" wrapText="1"/>
      <protection/>
    </xf>
    <xf numFmtId="0" fontId="33" fillId="57" borderId="21" xfId="514" applyFont="1" applyFill="1" applyBorder="1" applyAlignment="1" applyProtection="1">
      <alignment vertical="center" wrapText="1"/>
      <protection/>
    </xf>
    <xf numFmtId="184" fontId="6" fillId="55" borderId="25" xfId="531" applyNumberFormat="1" applyFont="1" applyFill="1" applyBorder="1" applyAlignment="1" applyProtection="1">
      <alignment horizontal="center" vertical="center" wrapText="1"/>
      <protection/>
    </xf>
    <xf numFmtId="3" fontId="6" fillId="55" borderId="21" xfId="514" applyNumberFormat="1" applyFont="1" applyFill="1" applyBorder="1" applyAlignment="1" applyProtection="1">
      <alignment horizontal="left" vertical="center" wrapText="1"/>
      <protection/>
    </xf>
    <xf numFmtId="0" fontId="6" fillId="0" borderId="21" xfId="533" applyFont="1" applyFill="1" applyBorder="1" applyAlignment="1" applyProtection="1">
      <alignment vertical="center" wrapText="1"/>
      <protection/>
    </xf>
    <xf numFmtId="2" fontId="6" fillId="55" borderId="25" xfId="531" applyNumberFormat="1" applyFont="1" applyFill="1" applyBorder="1" applyAlignment="1" applyProtection="1">
      <alignment horizontal="center" vertical="center" wrapText="1"/>
      <protection/>
    </xf>
    <xf numFmtId="184" fontId="6" fillId="55" borderId="21" xfId="531" applyNumberFormat="1" applyFont="1" applyFill="1" applyBorder="1" applyAlignment="1" applyProtection="1">
      <alignment horizontal="center" vertical="center" wrapText="1"/>
      <protection/>
    </xf>
    <xf numFmtId="0" fontId="33" fillId="57" borderId="21" xfId="534" applyFont="1" applyFill="1" applyBorder="1" applyAlignment="1" applyProtection="1">
      <alignment vertical="center" wrapText="1"/>
      <protection/>
    </xf>
    <xf numFmtId="0" fontId="6" fillId="55" borderId="39" xfId="531" applyFont="1" applyFill="1" applyBorder="1" applyAlignment="1" applyProtection="1">
      <alignment horizontal="center" vertical="center" wrapText="1"/>
      <protection/>
    </xf>
    <xf numFmtId="4" fontId="6" fillId="55" borderId="20" xfId="531" applyNumberFormat="1" applyFont="1" applyFill="1" applyBorder="1" applyAlignment="1" applyProtection="1">
      <alignment horizontal="center" vertical="center"/>
      <protection/>
    </xf>
    <xf numFmtId="0" fontId="6" fillId="55" borderId="21" xfId="534" applyFont="1" applyFill="1" applyBorder="1" applyAlignment="1" applyProtection="1">
      <alignment vertical="center" wrapText="1"/>
      <protection/>
    </xf>
    <xf numFmtId="0" fontId="6" fillId="55" borderId="0" xfId="531" applyFont="1" applyFill="1" applyAlignment="1" applyProtection="1">
      <alignment horizontal="center" vertical="center"/>
      <protection/>
    </xf>
    <xf numFmtId="0" fontId="33" fillId="55" borderId="0" xfId="532" applyFont="1" applyFill="1" applyBorder="1" applyAlignment="1" applyProtection="1">
      <alignment vertical="center"/>
      <protection locked="0"/>
    </xf>
    <xf numFmtId="0" fontId="33" fillId="55" borderId="0" xfId="532" applyFont="1" applyFill="1" applyBorder="1" applyAlignment="1" applyProtection="1">
      <alignment vertical="center" wrapText="1"/>
      <protection locked="0"/>
    </xf>
    <xf numFmtId="0" fontId="33" fillId="57" borderId="19" xfId="536" applyFont="1" applyFill="1" applyBorder="1" applyAlignment="1" applyProtection="1">
      <alignment vertical="center" wrapText="1"/>
      <protection locked="0"/>
    </xf>
    <xf numFmtId="0" fontId="33" fillId="57" borderId="22" xfId="536" applyFont="1" applyFill="1" applyBorder="1" applyAlignment="1" applyProtection="1">
      <alignment vertical="center" wrapText="1"/>
      <protection locked="0"/>
    </xf>
    <xf numFmtId="0" fontId="33" fillId="57" borderId="21" xfId="536" applyFont="1" applyFill="1" applyBorder="1" applyAlignment="1" applyProtection="1">
      <alignment horizontal="center" vertical="center" wrapText="1"/>
      <protection locked="0"/>
    </xf>
    <xf numFmtId="176" fontId="6" fillId="58" borderId="21" xfId="479" applyNumberFormat="1" applyFont="1" applyFill="1" applyBorder="1" applyAlignment="1" applyProtection="1">
      <alignment vertical="center" wrapText="1"/>
      <protection locked="0"/>
    </xf>
    <xf numFmtId="176" fontId="6" fillId="58" borderId="19" xfId="531" applyNumberFormat="1" applyFont="1" applyFill="1" applyBorder="1" applyAlignment="1" applyProtection="1">
      <alignment vertical="center"/>
      <protection locked="0"/>
    </xf>
    <xf numFmtId="176" fontId="6" fillId="58" borderId="22" xfId="531" applyNumberFormat="1" applyFont="1" applyFill="1" applyBorder="1" applyAlignment="1" applyProtection="1">
      <alignment vertical="center"/>
      <protection locked="0"/>
    </xf>
    <xf numFmtId="176" fontId="33" fillId="58" borderId="19" xfId="514" applyNumberFormat="1" applyFont="1" applyFill="1" applyBorder="1" applyAlignment="1" applyProtection="1">
      <alignment vertical="center" wrapText="1"/>
      <protection locked="0"/>
    </xf>
    <xf numFmtId="176" fontId="33" fillId="58" borderId="22" xfId="514" applyNumberFormat="1" applyFont="1" applyFill="1" applyBorder="1" applyAlignment="1" applyProtection="1">
      <alignment vertical="center" wrapText="1"/>
      <protection locked="0"/>
    </xf>
    <xf numFmtId="176" fontId="6" fillId="58" borderId="21" xfId="479" applyNumberFormat="1" applyFont="1" applyFill="1" applyBorder="1" applyAlignment="1" applyProtection="1">
      <alignment vertical="center"/>
      <protection locked="0"/>
    </xf>
    <xf numFmtId="176" fontId="6" fillId="58" borderId="19" xfId="531" applyNumberFormat="1" applyFont="1" applyFill="1" applyBorder="1" applyAlignment="1" applyProtection="1">
      <alignment horizontal="center" vertical="center"/>
      <protection locked="0"/>
    </xf>
    <xf numFmtId="176" fontId="6" fillId="58" borderId="22" xfId="531" applyNumberFormat="1" applyFont="1" applyFill="1" applyBorder="1" applyAlignment="1" applyProtection="1">
      <alignment horizontal="center" vertical="center"/>
      <protection locked="0"/>
    </xf>
    <xf numFmtId="0" fontId="6" fillId="55" borderId="0" xfId="531" applyFont="1" applyFill="1" applyAlignment="1" applyProtection="1">
      <alignment vertical="center"/>
      <protection locked="0"/>
    </xf>
    <xf numFmtId="176" fontId="33" fillId="58" borderId="21" xfId="479" applyNumberFormat="1" applyFont="1" applyFill="1" applyBorder="1" applyAlignment="1" applyProtection="1">
      <alignment vertical="center"/>
      <protection locked="0"/>
    </xf>
    <xf numFmtId="0" fontId="33" fillId="55" borderId="21" xfId="531" applyFont="1" applyFill="1" applyBorder="1" applyAlignment="1" applyProtection="1">
      <alignment horizontal="center" vertical="center"/>
      <protection locked="0"/>
    </xf>
    <xf numFmtId="3" fontId="6" fillId="55" borderId="24" xfId="531" applyNumberFormat="1" applyFont="1" applyFill="1" applyBorder="1" applyAlignment="1" applyProtection="1">
      <alignment vertical="center"/>
      <protection locked="0"/>
    </xf>
    <xf numFmtId="192" fontId="6" fillId="58" borderId="21" xfId="480" applyNumberFormat="1" applyFont="1" applyFill="1" applyBorder="1" applyAlignment="1" applyProtection="1">
      <alignment vertical="center" wrapText="1"/>
      <protection locked="0"/>
    </xf>
    <xf numFmtId="192" fontId="6" fillId="58" borderId="21" xfId="480" applyNumberFormat="1" applyFont="1" applyFill="1" applyBorder="1" applyAlignment="1" applyProtection="1">
      <alignment horizontal="center" vertical="center" wrapText="1"/>
      <protection locked="0"/>
    </xf>
    <xf numFmtId="0" fontId="33" fillId="55" borderId="22" xfId="534" applyFont="1" applyFill="1" applyBorder="1" applyAlignment="1" applyProtection="1">
      <alignment horizontal="right" vertical="center"/>
      <protection locked="0"/>
    </xf>
    <xf numFmtId="192" fontId="33" fillId="55" borderId="21" xfId="480" applyNumberFormat="1" applyFont="1" applyFill="1" applyBorder="1" applyAlignment="1" applyProtection="1">
      <alignment vertical="center"/>
      <protection locked="0"/>
    </xf>
    <xf numFmtId="0" fontId="6" fillId="55" borderId="0" xfId="534" applyFont="1" applyFill="1" applyBorder="1" applyAlignment="1" applyProtection="1">
      <alignment horizontal="right" vertical="center" wrapText="1"/>
      <protection locked="0"/>
    </xf>
    <xf numFmtId="192" fontId="6" fillId="55" borderId="0" xfId="480" applyNumberFormat="1" applyFont="1" applyFill="1" applyBorder="1" applyAlignment="1" applyProtection="1">
      <alignment vertical="center"/>
      <protection locked="0"/>
    </xf>
    <xf numFmtId="0" fontId="33" fillId="55" borderId="0" xfId="534" applyFont="1" applyFill="1" applyBorder="1" applyAlignment="1" applyProtection="1">
      <alignment horizontal="center" vertical="center" wrapText="1"/>
      <protection locked="0"/>
    </xf>
    <xf numFmtId="192" fontId="33" fillId="55" borderId="0" xfId="480" applyNumberFormat="1" applyFont="1" applyFill="1" applyBorder="1" applyAlignment="1" applyProtection="1">
      <alignment vertical="center"/>
      <protection locked="0"/>
    </xf>
    <xf numFmtId="0" fontId="33" fillId="57" borderId="22" xfId="536" applyFont="1" applyFill="1" applyBorder="1" applyAlignment="1" applyProtection="1">
      <alignment vertical="center"/>
      <protection locked="0"/>
    </xf>
    <xf numFmtId="0" fontId="33" fillId="57" borderId="33" xfId="536" applyFont="1" applyFill="1" applyBorder="1" applyAlignment="1" applyProtection="1">
      <alignment horizontal="center" vertical="center" wrapText="1"/>
      <protection locked="0"/>
    </xf>
    <xf numFmtId="175" fontId="6" fillId="55" borderId="21" xfId="480" applyFont="1" applyFill="1" applyBorder="1" applyAlignment="1" applyProtection="1">
      <alignment vertical="center"/>
      <protection locked="0"/>
    </xf>
    <xf numFmtId="175" fontId="6" fillId="55" borderId="24" xfId="480" applyFont="1" applyFill="1" applyBorder="1" applyAlignment="1" applyProtection="1">
      <alignment vertical="center"/>
      <protection locked="0"/>
    </xf>
    <xf numFmtId="192" fontId="6" fillId="55" borderId="21" xfId="480" applyNumberFormat="1" applyFont="1" applyFill="1" applyBorder="1" applyAlignment="1" applyProtection="1">
      <alignment vertical="center"/>
      <protection locked="0"/>
    </xf>
    <xf numFmtId="192" fontId="6" fillId="58" borderId="21" xfId="480" applyNumberFormat="1" applyFont="1" applyFill="1" applyBorder="1" applyAlignment="1" applyProtection="1">
      <alignment vertical="center"/>
      <protection locked="0"/>
    </xf>
    <xf numFmtId="192" fontId="6" fillId="58" borderId="40" xfId="480" applyNumberFormat="1" applyFont="1" applyFill="1" applyBorder="1" applyAlignment="1" applyProtection="1">
      <alignment vertical="center"/>
      <protection locked="0"/>
    </xf>
    <xf numFmtId="192" fontId="6" fillId="55" borderId="38" xfId="480" applyNumberFormat="1" applyFont="1" applyFill="1" applyBorder="1" applyAlignment="1" applyProtection="1">
      <alignment vertical="center"/>
      <protection locked="0"/>
    </xf>
    <xf numFmtId="192" fontId="6" fillId="55" borderId="39" xfId="480" applyNumberFormat="1" applyFont="1" applyFill="1" applyBorder="1" applyAlignment="1" applyProtection="1">
      <alignment vertical="center"/>
      <protection locked="0"/>
    </xf>
    <xf numFmtId="0" fontId="6" fillId="55" borderId="0" xfId="531" applyFont="1" applyFill="1" applyAlignment="1" applyProtection="1">
      <alignment horizontal="center" vertical="center"/>
      <protection locked="0"/>
    </xf>
    <xf numFmtId="192" fontId="33" fillId="55" borderId="21" xfId="480" applyNumberFormat="1" applyFont="1" applyFill="1" applyBorder="1" applyAlignment="1" applyProtection="1">
      <alignment horizontal="right" vertical="center"/>
      <protection locked="0"/>
    </xf>
    <xf numFmtId="192" fontId="33" fillId="55" borderId="0" xfId="480" applyNumberFormat="1" applyFont="1" applyFill="1" applyAlignment="1" applyProtection="1">
      <alignment horizontal="right" vertical="center"/>
      <protection locked="0"/>
    </xf>
    <xf numFmtId="192" fontId="33" fillId="55" borderId="0" xfId="480" applyNumberFormat="1" applyFont="1" applyFill="1" applyAlignment="1" applyProtection="1">
      <alignment vertical="center"/>
      <protection locked="0"/>
    </xf>
    <xf numFmtId="192" fontId="6" fillId="55" borderId="0" xfId="480" applyNumberFormat="1" applyFont="1" applyFill="1" applyAlignment="1" applyProtection="1">
      <alignment vertical="center"/>
      <protection locked="0"/>
    </xf>
    <xf numFmtId="0" fontId="35" fillId="55" borderId="0" xfId="531" applyFont="1" applyFill="1" applyAlignment="1" applyProtection="1">
      <alignment horizontal="right" vertical="center"/>
      <protection locked="0"/>
    </xf>
    <xf numFmtId="192" fontId="35" fillId="55" borderId="21" xfId="480" applyNumberFormat="1" applyFont="1" applyFill="1" applyBorder="1" applyAlignment="1" applyProtection="1">
      <alignment vertical="center"/>
      <protection locked="0"/>
    </xf>
    <xf numFmtId="0" fontId="33" fillId="55" borderId="0" xfId="531" applyFont="1" applyFill="1" applyAlignment="1" applyProtection="1">
      <alignment horizontal="right" vertical="center"/>
      <protection locked="0"/>
    </xf>
    <xf numFmtId="0" fontId="15" fillId="55" borderId="0" xfId="531" applyFont="1" applyFill="1" applyAlignment="1" applyProtection="1">
      <alignment vertical="center"/>
      <protection locked="0"/>
    </xf>
    <xf numFmtId="0" fontId="33" fillId="55" borderId="0" xfId="531" applyFont="1" applyFill="1" applyAlignment="1" applyProtection="1">
      <alignment vertical="center" wrapText="1"/>
      <protection locked="0"/>
    </xf>
    <xf numFmtId="0" fontId="35" fillId="55" borderId="0" xfId="531" applyFont="1" applyFill="1" applyBorder="1" applyAlignment="1" applyProtection="1">
      <alignment horizontal="right" vertical="center"/>
      <protection locked="0"/>
    </xf>
    <xf numFmtId="192" fontId="35" fillId="55" borderId="0" xfId="480" applyNumberFormat="1" applyFont="1" applyFill="1" applyBorder="1" applyAlignment="1" applyProtection="1">
      <alignment vertical="center"/>
      <protection locked="0"/>
    </xf>
    <xf numFmtId="192" fontId="35" fillId="55" borderId="22" xfId="480" applyNumberFormat="1" applyFont="1" applyFill="1" applyBorder="1" applyAlignment="1" applyProtection="1">
      <alignment vertical="center"/>
      <protection locked="0"/>
    </xf>
    <xf numFmtId="0" fontId="35" fillId="55" borderId="21" xfId="531" applyFont="1" applyFill="1" applyBorder="1" applyAlignment="1" applyProtection="1">
      <alignment horizontal="center" vertical="center"/>
      <protection locked="0"/>
    </xf>
    <xf numFmtId="3" fontId="6" fillId="58" borderId="19" xfId="531" applyNumberFormat="1" applyFont="1" applyFill="1" applyBorder="1" applyAlignment="1" applyProtection="1">
      <alignment vertical="center"/>
      <protection locked="0"/>
    </xf>
    <xf numFmtId="3" fontId="6" fillId="55" borderId="22" xfId="531" applyNumberFormat="1" applyFont="1" applyFill="1" applyBorder="1" applyAlignment="1" applyProtection="1">
      <alignment vertical="center"/>
      <protection locked="0"/>
    </xf>
    <xf numFmtId="0" fontId="33" fillId="55" borderId="38" xfId="534" applyFont="1" applyFill="1" applyBorder="1" applyAlignment="1" applyProtection="1">
      <alignment vertical="center" wrapText="1"/>
      <protection locked="0"/>
    </xf>
    <xf numFmtId="3" fontId="6" fillId="55" borderId="38" xfId="531" applyNumberFormat="1" applyFont="1" applyFill="1" applyBorder="1" applyAlignment="1" applyProtection="1">
      <alignment vertical="center"/>
      <protection/>
    </xf>
    <xf numFmtId="3" fontId="6" fillId="58" borderId="19" xfId="531" applyNumberFormat="1" applyFont="1" applyFill="1" applyBorder="1" applyAlignment="1" applyProtection="1">
      <alignment vertical="center"/>
      <protection/>
    </xf>
    <xf numFmtId="0" fontId="33" fillId="55" borderId="19" xfId="534" applyFont="1" applyFill="1" applyBorder="1" applyAlignment="1" applyProtection="1">
      <alignment vertical="center" wrapText="1"/>
      <protection/>
    </xf>
    <xf numFmtId="0" fontId="6" fillId="55" borderId="0" xfId="531" applyFill="1" applyAlignment="1" applyProtection="1">
      <alignment vertical="center"/>
      <protection locked="0"/>
    </xf>
    <xf numFmtId="0" fontId="6" fillId="55" borderId="21" xfId="531" applyFill="1" applyBorder="1" applyAlignment="1" applyProtection="1">
      <alignment vertical="center"/>
      <protection locked="0"/>
    </xf>
    <xf numFmtId="0" fontId="35" fillId="55" borderId="0" xfId="531" applyFont="1" applyFill="1" applyAlignment="1" applyProtection="1">
      <alignment horizontal="left" vertical="center" wrapText="1"/>
      <protection locked="0"/>
    </xf>
    <xf numFmtId="0" fontId="35" fillId="55" borderId="0" xfId="531" applyFont="1" applyFill="1" applyAlignment="1" applyProtection="1">
      <alignment vertical="center"/>
      <protection locked="0"/>
    </xf>
    <xf numFmtId="0" fontId="35" fillId="55" borderId="21" xfId="531" applyFont="1" applyFill="1" applyBorder="1" applyAlignment="1" applyProtection="1">
      <alignment vertical="center"/>
      <protection locked="0"/>
    </xf>
    <xf numFmtId="0" fontId="35" fillId="55" borderId="0" xfId="531" applyFont="1" applyFill="1" applyBorder="1" applyAlignment="1" applyProtection="1">
      <alignment vertical="center"/>
      <protection locked="0"/>
    </xf>
    <xf numFmtId="192" fontId="35" fillId="55" borderId="33" xfId="480" applyNumberFormat="1" applyFont="1" applyFill="1" applyBorder="1" applyAlignment="1" applyProtection="1">
      <alignment vertical="center"/>
      <protection locked="0"/>
    </xf>
    <xf numFmtId="0" fontId="33" fillId="55" borderId="0" xfId="531" applyFont="1" applyFill="1" applyAlignment="1">
      <alignment horizontal="center" vertical="center"/>
      <protection/>
    </xf>
    <xf numFmtId="0" fontId="35" fillId="55" borderId="0" xfId="531" applyFont="1" applyFill="1" applyAlignment="1" applyProtection="1">
      <alignment horizontal="right" vertical="center"/>
      <protection locked="0"/>
    </xf>
    <xf numFmtId="0" fontId="33" fillId="55" borderId="0" xfId="531" applyFont="1" applyFill="1" applyAlignment="1" applyProtection="1">
      <alignment horizontal="center" vertical="center" wrapText="1"/>
      <protection locked="0"/>
    </xf>
    <xf numFmtId="0" fontId="6" fillId="55" borderId="0" xfId="531" applyFont="1" applyFill="1" applyBorder="1" applyAlignment="1" applyProtection="1">
      <alignment horizontal="center" vertical="center"/>
      <protection locked="0"/>
    </xf>
    <xf numFmtId="0" fontId="9" fillId="55" borderId="41" xfId="534" applyFont="1" applyFill="1" applyBorder="1" applyAlignment="1">
      <alignment horizontal="center" vertical="center"/>
      <protection/>
    </xf>
    <xf numFmtId="0" fontId="9" fillId="55" borderId="42" xfId="534" applyFont="1" applyFill="1" applyBorder="1" applyAlignment="1">
      <alignment horizontal="center" vertical="center"/>
      <protection/>
    </xf>
    <xf numFmtId="0" fontId="9" fillId="55" borderId="43" xfId="534" applyFont="1" applyFill="1" applyBorder="1" applyAlignment="1">
      <alignment horizontal="center" vertical="center"/>
      <protection/>
    </xf>
    <xf numFmtId="0" fontId="10" fillId="58" borderId="21" xfId="531" applyFont="1" applyFill="1" applyBorder="1" applyAlignment="1">
      <alignment horizontal="center" vertical="center"/>
      <protection/>
    </xf>
    <xf numFmtId="0" fontId="10" fillId="58" borderId="21" xfId="536" applyFont="1" applyFill="1" applyBorder="1" applyAlignment="1">
      <alignment horizontal="center" vertical="center" wrapText="1"/>
      <protection/>
    </xf>
    <xf numFmtId="0" fontId="10" fillId="55" borderId="24" xfId="536" applyFont="1" applyFill="1" applyBorder="1" applyAlignment="1">
      <alignment horizontal="center" vertical="center" wrapText="1"/>
      <protection/>
    </xf>
    <xf numFmtId="49" fontId="10" fillId="55" borderId="25" xfId="531" applyNumberFormat="1" applyFont="1" applyFill="1" applyBorder="1" applyAlignment="1">
      <alignment horizontal="center" vertical="center"/>
      <protection/>
    </xf>
    <xf numFmtId="179" fontId="10" fillId="55" borderId="21" xfId="536" applyNumberFormat="1" applyFont="1" applyFill="1" applyBorder="1" applyAlignment="1">
      <alignment horizontal="center" vertical="center" wrapText="1"/>
      <protection/>
    </xf>
    <xf numFmtId="179" fontId="10" fillId="55" borderId="24" xfId="536" applyNumberFormat="1" applyFont="1" applyFill="1" applyBorder="1" applyAlignment="1">
      <alignment horizontal="center" vertical="center" wrapText="1"/>
      <protection/>
    </xf>
    <xf numFmtId="0" fontId="10" fillId="55" borderId="25" xfId="532" applyFont="1" applyFill="1" applyBorder="1" applyAlignment="1">
      <alignment horizontal="left" vertical="center"/>
      <protection/>
    </xf>
    <xf numFmtId="0" fontId="10" fillId="55" borderId="21" xfId="532" applyFont="1" applyFill="1" applyBorder="1" applyAlignment="1">
      <alignment horizontal="left" vertical="center"/>
      <protection/>
    </xf>
    <xf numFmtId="0" fontId="10" fillId="55" borderId="24" xfId="532" applyFont="1" applyFill="1" applyBorder="1" applyAlignment="1">
      <alignment horizontal="left" vertical="center"/>
      <protection/>
    </xf>
    <xf numFmtId="0" fontId="6" fillId="55" borderId="0" xfId="531" applyFill="1" applyBorder="1" applyAlignment="1">
      <alignment horizontal="center" vertical="center"/>
      <protection/>
    </xf>
    <xf numFmtId="0" fontId="12" fillId="55" borderId="0" xfId="531" applyFont="1" applyFill="1" applyBorder="1" applyAlignment="1">
      <alignment horizontal="left" vertical="center" wrapText="1"/>
      <protection/>
    </xf>
    <xf numFmtId="0" fontId="10" fillId="55" borderId="44" xfId="534" applyFont="1" applyFill="1" applyBorder="1" applyAlignment="1">
      <alignment horizontal="center" vertical="center"/>
      <protection/>
    </xf>
    <xf numFmtId="0" fontId="10" fillId="55" borderId="45" xfId="534" applyFont="1" applyFill="1" applyBorder="1" applyAlignment="1">
      <alignment horizontal="center" vertical="center"/>
      <protection/>
    </xf>
    <xf numFmtId="0" fontId="10" fillId="55" borderId="46" xfId="534" applyFont="1" applyFill="1" applyBorder="1" applyAlignment="1">
      <alignment horizontal="center" vertical="center"/>
      <protection/>
    </xf>
    <xf numFmtId="0" fontId="10" fillId="55" borderId="25" xfId="531" applyFont="1" applyFill="1" applyBorder="1" applyAlignment="1">
      <alignment horizontal="left" vertical="center"/>
      <protection/>
    </xf>
    <xf numFmtId="0" fontId="10" fillId="55" borderId="21" xfId="531" applyFont="1" applyFill="1" applyBorder="1" applyAlignment="1">
      <alignment horizontal="left" vertical="center"/>
      <protection/>
    </xf>
    <xf numFmtId="0" fontId="10" fillId="55" borderId="24" xfId="531" applyFont="1" applyFill="1" applyBorder="1" applyAlignment="1">
      <alignment horizontal="left" vertical="center"/>
      <protection/>
    </xf>
    <xf numFmtId="0" fontId="10" fillId="36" borderId="25" xfId="536" applyFont="1" applyFill="1" applyBorder="1" applyAlignment="1">
      <alignment horizontal="center" vertical="center" wrapText="1"/>
      <protection/>
    </xf>
    <xf numFmtId="0" fontId="10" fillId="57" borderId="21" xfId="536" applyFont="1" applyFill="1" applyBorder="1" applyAlignment="1">
      <alignment horizontal="center" vertical="center" wrapText="1"/>
      <protection/>
    </xf>
    <xf numFmtId="0" fontId="10" fillId="36" borderId="24" xfId="536" applyFont="1" applyFill="1" applyBorder="1" applyAlignment="1">
      <alignment horizontal="center" vertical="center" wrapText="1"/>
      <protection/>
    </xf>
    <xf numFmtId="0" fontId="9" fillId="55" borderId="39" xfId="534" applyFont="1" applyFill="1" applyBorder="1" applyAlignment="1">
      <alignment horizontal="center" vertical="center"/>
      <protection/>
    </xf>
    <xf numFmtId="0" fontId="9" fillId="55" borderId="20" xfId="534" applyFont="1" applyFill="1" applyBorder="1" applyAlignment="1">
      <alignment horizontal="center" vertical="center"/>
      <protection/>
    </xf>
    <xf numFmtId="0" fontId="9" fillId="55" borderId="40" xfId="534" applyFont="1" applyFill="1" applyBorder="1" applyAlignment="1">
      <alignment horizontal="center" vertical="center"/>
      <protection/>
    </xf>
    <xf numFmtId="0" fontId="9" fillId="55" borderId="38" xfId="534" applyFont="1" applyFill="1" applyBorder="1" applyAlignment="1">
      <alignment horizontal="center" vertical="center"/>
      <protection/>
    </xf>
    <xf numFmtId="0" fontId="9" fillId="55" borderId="19" xfId="534" applyFont="1" applyFill="1" applyBorder="1" applyAlignment="1">
      <alignment horizontal="center" vertical="center"/>
      <protection/>
    </xf>
    <xf numFmtId="0" fontId="9" fillId="55" borderId="22" xfId="534" applyFont="1" applyFill="1" applyBorder="1" applyAlignment="1">
      <alignment horizontal="center" vertical="center"/>
      <protection/>
    </xf>
  </cellXfs>
  <cellStyles count="659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2" xfId="21"/>
    <cellStyle name="20% - Énfasis1 3" xfId="22"/>
    <cellStyle name="20% - Énfasis1 4" xfId="23"/>
    <cellStyle name="20% - Énfasis1 5" xfId="24"/>
    <cellStyle name="20% - Énfasis1 6" xfId="25"/>
    <cellStyle name="20% - Énfasis1 7" xfId="26"/>
    <cellStyle name="20% - Énfasis1 8" xfId="27"/>
    <cellStyle name="20% - Énfasis1 9" xfId="28"/>
    <cellStyle name="20% - Énfasis2" xfId="29"/>
    <cellStyle name="20% - Énfasis2 10" xfId="30"/>
    <cellStyle name="20% - Énfasis2 11" xfId="31"/>
    <cellStyle name="20% - Énfasis2 12" xfId="32"/>
    <cellStyle name="20% - Énfasis2 13" xfId="33"/>
    <cellStyle name="20% - Énfasis2 14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" xfId="43"/>
    <cellStyle name="20% - Énfasis3 10" xfId="44"/>
    <cellStyle name="20% - Énfasis3 11" xfId="45"/>
    <cellStyle name="20% - Énfasis3 12" xfId="46"/>
    <cellStyle name="20% - Énfasis3 13" xfId="47"/>
    <cellStyle name="20% - Énfasis3 14" xfId="48"/>
    <cellStyle name="20% - Énfasis3 2" xfId="49"/>
    <cellStyle name="20% - Énfasis3 3" xfId="50"/>
    <cellStyle name="20% - Énfasis3 4" xfId="51"/>
    <cellStyle name="20% - Énfasis3 5" xfId="52"/>
    <cellStyle name="20% - Énfasis3 6" xfId="53"/>
    <cellStyle name="20% - Énfasis3 7" xfId="54"/>
    <cellStyle name="20% - Énfasis3 8" xfId="55"/>
    <cellStyle name="20% - Énfasis3 9" xfId="56"/>
    <cellStyle name="20% - Énfasis4" xfId="57"/>
    <cellStyle name="20% - Énfasis4 10" xfId="58"/>
    <cellStyle name="20% - Énfasis4 11" xfId="59"/>
    <cellStyle name="20% - Énfasis4 12" xfId="60"/>
    <cellStyle name="20% - Énfasis4 13" xfId="61"/>
    <cellStyle name="20% - Énfasis4 14" xfId="62"/>
    <cellStyle name="20% - Énfasis4 2" xfId="63"/>
    <cellStyle name="20% - Énfasis4 3" xfId="64"/>
    <cellStyle name="20% - Énfasis4 4" xfId="65"/>
    <cellStyle name="20% - Énfasis4 5" xfId="66"/>
    <cellStyle name="20% - Énfasis4 6" xfId="67"/>
    <cellStyle name="20% - Énfasis4 7" xfId="68"/>
    <cellStyle name="20% - Énfasis4 8" xfId="69"/>
    <cellStyle name="20% - Énfasis4 9" xfId="70"/>
    <cellStyle name="20% - Énfasis5" xfId="71"/>
    <cellStyle name="20% - Énfasis5 10" xfId="72"/>
    <cellStyle name="20% - Énfasis5 11" xfId="73"/>
    <cellStyle name="20% - Énfasis5 12" xfId="74"/>
    <cellStyle name="20% - Énfasis5 13" xfId="75"/>
    <cellStyle name="20% - Énfasis5 14" xfId="76"/>
    <cellStyle name="20% - Énfasis5 2" xfId="77"/>
    <cellStyle name="20% - Énfasis5 3" xfId="78"/>
    <cellStyle name="20% - Énfasis5 4" xfId="79"/>
    <cellStyle name="20% - Énfasis5 5" xfId="80"/>
    <cellStyle name="20% - Énfasis5 6" xfId="81"/>
    <cellStyle name="20% - Énfasis5 7" xfId="82"/>
    <cellStyle name="20% - Énfasis5 8" xfId="83"/>
    <cellStyle name="20% - Énfasis5 9" xfId="84"/>
    <cellStyle name="20% - Énfasis6" xfId="85"/>
    <cellStyle name="20% - Énfasis6 10" xfId="86"/>
    <cellStyle name="20% - Énfasis6 11" xfId="87"/>
    <cellStyle name="20% - Énfasis6 12" xfId="88"/>
    <cellStyle name="20% - Énfasis6 13" xfId="89"/>
    <cellStyle name="20% - Énfasis6 14" xfId="90"/>
    <cellStyle name="20% - Énfasis6 2" xfId="91"/>
    <cellStyle name="20% - Énfasis6 3" xfId="92"/>
    <cellStyle name="20% - Énfasis6 4" xfId="93"/>
    <cellStyle name="20% - Énfasis6 5" xfId="94"/>
    <cellStyle name="20% - Énfasis6 6" xfId="95"/>
    <cellStyle name="20% - Énfasis6 7" xfId="96"/>
    <cellStyle name="20% - Énfasis6 8" xfId="97"/>
    <cellStyle name="20% - Énfasis6 9" xfId="98"/>
    <cellStyle name="40% - Énfasis1" xfId="99"/>
    <cellStyle name="40% - Énfasis1 10" xfId="100"/>
    <cellStyle name="40% - Énfasis1 11" xfId="101"/>
    <cellStyle name="40% - Énfasis1 12" xfId="102"/>
    <cellStyle name="40% - Énfasis1 13" xfId="103"/>
    <cellStyle name="40% - Énfasis1 14" xfId="104"/>
    <cellStyle name="40% - Énfasis1 2" xfId="105"/>
    <cellStyle name="40% - Énfasis1 3" xfId="106"/>
    <cellStyle name="40% - Énfasis1 4" xfId="107"/>
    <cellStyle name="40% - Énfasis1 5" xfId="108"/>
    <cellStyle name="40% - Énfasis1 6" xfId="109"/>
    <cellStyle name="40% - Énfasis1 7" xfId="110"/>
    <cellStyle name="40% - Énfasis1 8" xfId="111"/>
    <cellStyle name="40% - Énfasis1 9" xfId="112"/>
    <cellStyle name="40% - Énfasis2" xfId="113"/>
    <cellStyle name="40% - Énfasis2 10" xfId="114"/>
    <cellStyle name="40% - Énfasis2 11" xfId="115"/>
    <cellStyle name="40% - Énfasis2 12" xfId="116"/>
    <cellStyle name="40% - Énfasis2 13" xfId="117"/>
    <cellStyle name="40% - Énfasis2 14" xfId="118"/>
    <cellStyle name="40% - Énfasis2 2" xfId="119"/>
    <cellStyle name="40% - Énfasis2 3" xfId="120"/>
    <cellStyle name="40% - Énfasis2 4" xfId="121"/>
    <cellStyle name="40% - Énfasis2 5" xfId="122"/>
    <cellStyle name="40% - Énfasis2 6" xfId="123"/>
    <cellStyle name="40% - Énfasis2 7" xfId="124"/>
    <cellStyle name="40% - Énfasis2 8" xfId="125"/>
    <cellStyle name="40% - Énfasis2 9" xfId="126"/>
    <cellStyle name="40% - Énfasis3" xfId="127"/>
    <cellStyle name="40% - Énfasis3 10" xfId="128"/>
    <cellStyle name="40% - Énfasis3 11" xfId="129"/>
    <cellStyle name="40% - Énfasis3 12" xfId="130"/>
    <cellStyle name="40% - Énfasis3 13" xfId="131"/>
    <cellStyle name="40% - Énfasis3 14" xfId="132"/>
    <cellStyle name="40% - Énfasis3 2" xfId="133"/>
    <cellStyle name="40% - Énfasis3 3" xfId="134"/>
    <cellStyle name="40% - Énfasis3 4" xfId="135"/>
    <cellStyle name="40% - Énfasis3 5" xfId="136"/>
    <cellStyle name="40% - Énfasis3 6" xfId="137"/>
    <cellStyle name="40% - Énfasis3 7" xfId="138"/>
    <cellStyle name="40% - Énfasis3 8" xfId="139"/>
    <cellStyle name="40% - Énfasis3 9" xfId="140"/>
    <cellStyle name="40% - Énfasis4" xfId="141"/>
    <cellStyle name="40% - Énfasis4 10" xfId="142"/>
    <cellStyle name="40% - Énfasis4 11" xfId="143"/>
    <cellStyle name="40% - Énfasis4 12" xfId="144"/>
    <cellStyle name="40% - Énfasis4 13" xfId="145"/>
    <cellStyle name="40% - Énfasis4 14" xfId="146"/>
    <cellStyle name="40% - Énfasis4 2" xfId="147"/>
    <cellStyle name="40% - Énfasis4 3" xfId="148"/>
    <cellStyle name="40% - Énfasis4 4" xfId="149"/>
    <cellStyle name="40% - Énfasis4 5" xfId="150"/>
    <cellStyle name="40% - Énfasis4 6" xfId="151"/>
    <cellStyle name="40% - Énfasis4 7" xfId="152"/>
    <cellStyle name="40% - Énfasis4 8" xfId="153"/>
    <cellStyle name="40% - Énfasis4 9" xfId="154"/>
    <cellStyle name="40% - Énfasis5" xfId="155"/>
    <cellStyle name="40% - Énfasis5 10" xfId="156"/>
    <cellStyle name="40% - Énfasis5 11" xfId="157"/>
    <cellStyle name="40% - Énfasis5 12" xfId="158"/>
    <cellStyle name="40% - Énfasis5 13" xfId="159"/>
    <cellStyle name="40% - Énfasis5 14" xfId="160"/>
    <cellStyle name="40% - Énfasis5 2" xfId="161"/>
    <cellStyle name="40% - Énfasis5 3" xfId="162"/>
    <cellStyle name="40% - Énfasis5 4" xfId="163"/>
    <cellStyle name="40% - Énfasis5 5" xfId="164"/>
    <cellStyle name="40% - Énfasis5 6" xfId="165"/>
    <cellStyle name="40% - Énfasis5 7" xfId="166"/>
    <cellStyle name="40% - Énfasis5 8" xfId="167"/>
    <cellStyle name="40% - Énfasis5 9" xfId="168"/>
    <cellStyle name="40% - Énfasis6" xfId="169"/>
    <cellStyle name="40% - Énfasis6 10" xfId="170"/>
    <cellStyle name="40% - Énfasis6 11" xfId="171"/>
    <cellStyle name="40% - Énfasis6 12" xfId="172"/>
    <cellStyle name="40% - Énfasis6 13" xfId="173"/>
    <cellStyle name="40% - Énfasis6 14" xfId="174"/>
    <cellStyle name="40% - Énfasis6 2" xfId="175"/>
    <cellStyle name="40% - Énfasis6 3" xfId="176"/>
    <cellStyle name="40% - Énfasis6 4" xfId="177"/>
    <cellStyle name="40% - Énfasis6 5" xfId="178"/>
    <cellStyle name="40% - Énfasis6 6" xfId="179"/>
    <cellStyle name="40% - Énfasis6 7" xfId="180"/>
    <cellStyle name="40% - Énfasis6 8" xfId="181"/>
    <cellStyle name="40% - Énfasis6 9" xfId="182"/>
    <cellStyle name="60% - Énfasis1" xfId="183"/>
    <cellStyle name="60% - Énfasis1 10" xfId="184"/>
    <cellStyle name="60% - Énfasis1 11" xfId="185"/>
    <cellStyle name="60% - Énfasis1 12" xfId="186"/>
    <cellStyle name="60% - Énfasis1 13" xfId="187"/>
    <cellStyle name="60% - Énfasis1 14" xfId="188"/>
    <cellStyle name="60% - Énfasis1 2" xfId="189"/>
    <cellStyle name="60% - Énfasis1 3" xfId="190"/>
    <cellStyle name="60% - Énfasis1 4" xfId="191"/>
    <cellStyle name="60% - Énfasis1 5" xfId="192"/>
    <cellStyle name="60% - Énfasis1 6" xfId="193"/>
    <cellStyle name="60% - Énfasis1 7" xfId="194"/>
    <cellStyle name="60% - Énfasis1 8" xfId="195"/>
    <cellStyle name="60% - Énfasis1 9" xfId="196"/>
    <cellStyle name="60% - Énfasis2" xfId="197"/>
    <cellStyle name="60% - Énfasis2 10" xfId="198"/>
    <cellStyle name="60% - Énfasis2 11" xfId="199"/>
    <cellStyle name="60% - Énfasis2 12" xfId="200"/>
    <cellStyle name="60% - Énfasis2 13" xfId="201"/>
    <cellStyle name="60% - Énfasis2 14" xfId="202"/>
    <cellStyle name="60% - Énfasis2 2" xfId="203"/>
    <cellStyle name="60% - Énfasis2 3" xfId="204"/>
    <cellStyle name="60% - Énfasis2 4" xfId="205"/>
    <cellStyle name="60% - Énfasis2 5" xfId="206"/>
    <cellStyle name="60% - Énfasis2 6" xfId="207"/>
    <cellStyle name="60% - Énfasis2 7" xfId="208"/>
    <cellStyle name="60% - Énfasis2 8" xfId="209"/>
    <cellStyle name="60% - Énfasis2 9" xfId="210"/>
    <cellStyle name="60% - Énfasis3" xfId="211"/>
    <cellStyle name="60% - Énfasis3 10" xfId="212"/>
    <cellStyle name="60% - Énfasis3 11" xfId="213"/>
    <cellStyle name="60% - Énfasis3 12" xfId="214"/>
    <cellStyle name="60% - Énfasis3 13" xfId="215"/>
    <cellStyle name="60% - Énfasis3 14" xfId="216"/>
    <cellStyle name="60% - Énfasis3 2" xfId="217"/>
    <cellStyle name="60% - Énfasis3 3" xfId="218"/>
    <cellStyle name="60% - Énfasis3 4" xfId="219"/>
    <cellStyle name="60% - Énfasis3 5" xfId="220"/>
    <cellStyle name="60% - Énfasis3 6" xfId="221"/>
    <cellStyle name="60% - Énfasis3 7" xfId="222"/>
    <cellStyle name="60% - Énfasis3 8" xfId="223"/>
    <cellStyle name="60% - Énfasis3 9" xfId="224"/>
    <cellStyle name="60% - Énfasis4" xfId="225"/>
    <cellStyle name="60% - Énfasis4 10" xfId="226"/>
    <cellStyle name="60% - Énfasis4 11" xfId="227"/>
    <cellStyle name="60% - Énfasis4 12" xfId="228"/>
    <cellStyle name="60% - Énfasis4 13" xfId="229"/>
    <cellStyle name="60% - Énfasis4 14" xfId="230"/>
    <cellStyle name="60% - Énfasis4 2" xfId="231"/>
    <cellStyle name="60% - Énfasis4 3" xfId="232"/>
    <cellStyle name="60% - Énfasis4 4" xfId="233"/>
    <cellStyle name="60% - Énfasis4 5" xfId="234"/>
    <cellStyle name="60% - Énfasis4 6" xfId="235"/>
    <cellStyle name="60% - Énfasis4 7" xfId="236"/>
    <cellStyle name="60% - Énfasis4 8" xfId="237"/>
    <cellStyle name="60% - Énfasis4 9" xfId="238"/>
    <cellStyle name="60% - Énfasis5" xfId="239"/>
    <cellStyle name="60% - Énfasis5 10" xfId="240"/>
    <cellStyle name="60% - Énfasis5 11" xfId="241"/>
    <cellStyle name="60% - Énfasis5 12" xfId="242"/>
    <cellStyle name="60% - Énfasis5 13" xfId="243"/>
    <cellStyle name="60% - Énfasis5 14" xfId="244"/>
    <cellStyle name="60% - Énfasis5 2" xfId="245"/>
    <cellStyle name="60% - Énfasis5 3" xfId="246"/>
    <cellStyle name="60% - Énfasis5 4" xfId="247"/>
    <cellStyle name="60% - Énfasis5 5" xfId="248"/>
    <cellStyle name="60% - Énfasis5 6" xfId="249"/>
    <cellStyle name="60% - Énfasis5 7" xfId="250"/>
    <cellStyle name="60% - Énfasis5 8" xfId="251"/>
    <cellStyle name="60% - Énfasis5 9" xfId="252"/>
    <cellStyle name="60% - Énfasis6" xfId="253"/>
    <cellStyle name="60% - Énfasis6 10" xfId="254"/>
    <cellStyle name="60% - Énfasis6 11" xfId="255"/>
    <cellStyle name="60% - Énfasis6 12" xfId="256"/>
    <cellStyle name="60% - Énfasis6 13" xfId="257"/>
    <cellStyle name="60% - Énfasis6 14" xfId="258"/>
    <cellStyle name="60% - Énfasis6 2" xfId="259"/>
    <cellStyle name="60% - Énfasis6 3" xfId="260"/>
    <cellStyle name="60% - Énfasis6 4" xfId="261"/>
    <cellStyle name="60% - Énfasis6 5" xfId="262"/>
    <cellStyle name="60% - Énfasis6 6" xfId="263"/>
    <cellStyle name="60% - Énfasis6 7" xfId="264"/>
    <cellStyle name="60% - Énfasis6 8" xfId="265"/>
    <cellStyle name="60% - Énfasis6 9" xfId="266"/>
    <cellStyle name="Buena" xfId="267"/>
    <cellStyle name="Buena 10" xfId="268"/>
    <cellStyle name="Buena 11" xfId="269"/>
    <cellStyle name="Buena 12" xfId="270"/>
    <cellStyle name="Buena 13" xfId="271"/>
    <cellStyle name="Buena 14" xfId="272"/>
    <cellStyle name="Buena 2" xfId="273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álculo" xfId="281"/>
    <cellStyle name="Cálculo 10" xfId="282"/>
    <cellStyle name="Cálculo 11" xfId="283"/>
    <cellStyle name="Cálculo 12" xfId="284"/>
    <cellStyle name="Cálculo 13" xfId="285"/>
    <cellStyle name="Cálculo 14" xfId="286"/>
    <cellStyle name="Cálculo 2" xfId="287"/>
    <cellStyle name="Cálculo 3" xfId="288"/>
    <cellStyle name="Cálculo 4" xfId="289"/>
    <cellStyle name="Cálculo 5" xfId="290"/>
    <cellStyle name="Cálculo 6" xfId="291"/>
    <cellStyle name="Cálculo 7" xfId="292"/>
    <cellStyle name="Cálculo 8" xfId="293"/>
    <cellStyle name="Cálculo 9" xfId="294"/>
    <cellStyle name="Celda de comprobación" xfId="295"/>
    <cellStyle name="Celda de comprobación 10" xfId="296"/>
    <cellStyle name="Celda de comprobación 11" xfId="297"/>
    <cellStyle name="Celda de comprobación 12" xfId="298"/>
    <cellStyle name="Celda de comprobación 13" xfId="299"/>
    <cellStyle name="Celda de comprobación 14" xfId="300"/>
    <cellStyle name="Celda de comprobación 2" xfId="301"/>
    <cellStyle name="Celda de comprobación 3" xfId="302"/>
    <cellStyle name="Celda de comprobación 4" xfId="303"/>
    <cellStyle name="Celda de comprobación 5" xfId="304"/>
    <cellStyle name="Celda de comprobación 6" xfId="305"/>
    <cellStyle name="Celda de comprobación 7" xfId="306"/>
    <cellStyle name="Celda de comprobación 8" xfId="307"/>
    <cellStyle name="Celda de comprobación 9" xfId="308"/>
    <cellStyle name="Celda vinculada" xfId="309"/>
    <cellStyle name="Celda vinculada 10" xfId="310"/>
    <cellStyle name="Celda vinculada 11" xfId="311"/>
    <cellStyle name="Celda vinculada 12" xfId="312"/>
    <cellStyle name="Celda vinculada 13" xfId="313"/>
    <cellStyle name="Celda vinculada 14" xfId="314"/>
    <cellStyle name="Celda vinculada 2" xfId="315"/>
    <cellStyle name="Celda vinculada 3" xfId="316"/>
    <cellStyle name="Celda vinculada 4" xfId="317"/>
    <cellStyle name="Celda vinculada 5" xfId="318"/>
    <cellStyle name="Celda vinculada 6" xfId="319"/>
    <cellStyle name="Celda vinculada 7" xfId="320"/>
    <cellStyle name="Celda vinculada 8" xfId="321"/>
    <cellStyle name="Celda vinculada 9" xfId="322"/>
    <cellStyle name="Comma0" xfId="323"/>
    <cellStyle name="Currency0" xfId="324"/>
    <cellStyle name="Date" xfId="325"/>
    <cellStyle name="Encabezado 1" xfId="326"/>
    <cellStyle name="Encabezado 4" xfId="327"/>
    <cellStyle name="Encabezado 4 10" xfId="328"/>
    <cellStyle name="Encabezado 4 11" xfId="329"/>
    <cellStyle name="Encabezado 4 12" xfId="330"/>
    <cellStyle name="Encabezado 4 13" xfId="331"/>
    <cellStyle name="Encabezado 4 14" xfId="332"/>
    <cellStyle name="Encabezado 4 2" xfId="333"/>
    <cellStyle name="Encabezado 4 3" xfId="334"/>
    <cellStyle name="Encabezado 4 4" xfId="335"/>
    <cellStyle name="Encabezado 4 5" xfId="336"/>
    <cellStyle name="Encabezado 4 6" xfId="337"/>
    <cellStyle name="Encabezado 4 7" xfId="338"/>
    <cellStyle name="Encabezado 4 8" xfId="339"/>
    <cellStyle name="Encabezado 4 9" xfId="340"/>
    <cellStyle name="Énfasis1" xfId="341"/>
    <cellStyle name="Énfasis1 10" xfId="342"/>
    <cellStyle name="Énfasis1 11" xfId="343"/>
    <cellStyle name="Énfasis1 12" xfId="344"/>
    <cellStyle name="Énfasis1 13" xfId="345"/>
    <cellStyle name="Énfasis1 14" xfId="346"/>
    <cellStyle name="Énfasis1 2" xfId="347"/>
    <cellStyle name="Énfasis1 3" xfId="348"/>
    <cellStyle name="Énfasis1 4" xfId="349"/>
    <cellStyle name="Énfasis1 5" xfId="350"/>
    <cellStyle name="Énfasis1 6" xfId="351"/>
    <cellStyle name="Énfasis1 7" xfId="352"/>
    <cellStyle name="Énfasis1 8" xfId="353"/>
    <cellStyle name="Énfasis1 9" xfId="354"/>
    <cellStyle name="Énfasis2" xfId="355"/>
    <cellStyle name="Énfasis2 10" xfId="356"/>
    <cellStyle name="Énfasis2 11" xfId="357"/>
    <cellStyle name="Énfasis2 12" xfId="358"/>
    <cellStyle name="Énfasis2 13" xfId="359"/>
    <cellStyle name="Énfasis2 14" xfId="360"/>
    <cellStyle name="Énfasis2 2" xfId="361"/>
    <cellStyle name="Énfasis2 3" xfId="362"/>
    <cellStyle name="Énfasis2 4" xfId="363"/>
    <cellStyle name="Énfasis2 5" xfId="364"/>
    <cellStyle name="Énfasis2 6" xfId="365"/>
    <cellStyle name="Énfasis2 7" xfId="366"/>
    <cellStyle name="Énfasis2 8" xfId="367"/>
    <cellStyle name="Énfasis2 9" xfId="368"/>
    <cellStyle name="Énfasis3" xfId="369"/>
    <cellStyle name="Énfasis3 10" xfId="370"/>
    <cellStyle name="Énfasis3 11" xfId="371"/>
    <cellStyle name="Énfasis3 12" xfId="372"/>
    <cellStyle name="Énfasis3 13" xfId="373"/>
    <cellStyle name="Énfasis3 14" xfId="374"/>
    <cellStyle name="Énfasis3 2" xfId="375"/>
    <cellStyle name="Énfasis3 3" xfId="376"/>
    <cellStyle name="Énfasis3 4" xfId="377"/>
    <cellStyle name="Énfasis3 5" xfId="378"/>
    <cellStyle name="Énfasis3 6" xfId="379"/>
    <cellStyle name="Énfasis3 7" xfId="380"/>
    <cellStyle name="Énfasis3 8" xfId="381"/>
    <cellStyle name="Énfasis3 9" xfId="382"/>
    <cellStyle name="Énfasis4" xfId="383"/>
    <cellStyle name="Énfasis4 10" xfId="384"/>
    <cellStyle name="Énfasis4 11" xfId="385"/>
    <cellStyle name="Énfasis4 12" xfId="386"/>
    <cellStyle name="Énfasis4 13" xfId="387"/>
    <cellStyle name="Énfasis4 14" xfId="388"/>
    <cellStyle name="Énfasis4 2" xfId="389"/>
    <cellStyle name="Énfasis4 3" xfId="390"/>
    <cellStyle name="Énfasis4 4" xfId="391"/>
    <cellStyle name="Énfasis4 5" xfId="392"/>
    <cellStyle name="Énfasis4 6" xfId="393"/>
    <cellStyle name="Énfasis4 7" xfId="394"/>
    <cellStyle name="Énfasis4 8" xfId="395"/>
    <cellStyle name="Énfasis4 9" xfId="396"/>
    <cellStyle name="Énfasis5" xfId="397"/>
    <cellStyle name="Énfasis5 10" xfId="398"/>
    <cellStyle name="Énfasis5 11" xfId="399"/>
    <cellStyle name="Énfasis5 12" xfId="400"/>
    <cellStyle name="Énfasis5 13" xfId="401"/>
    <cellStyle name="Énfasis5 14" xfId="402"/>
    <cellStyle name="Énfasis5 2" xfId="403"/>
    <cellStyle name="Énfasis5 3" xfId="404"/>
    <cellStyle name="Énfasis5 4" xfId="405"/>
    <cellStyle name="Énfasis5 5" xfId="406"/>
    <cellStyle name="Énfasis5 6" xfId="407"/>
    <cellStyle name="Énfasis5 7" xfId="408"/>
    <cellStyle name="Énfasis5 8" xfId="409"/>
    <cellStyle name="Énfasis5 9" xfId="410"/>
    <cellStyle name="Énfasis6" xfId="411"/>
    <cellStyle name="Énfasis6 10" xfId="412"/>
    <cellStyle name="Énfasis6 11" xfId="413"/>
    <cellStyle name="Énfasis6 12" xfId="414"/>
    <cellStyle name="Énfasis6 13" xfId="415"/>
    <cellStyle name="Énfasis6 14" xfId="416"/>
    <cellStyle name="Énfasis6 2" xfId="417"/>
    <cellStyle name="Énfasis6 3" xfId="418"/>
    <cellStyle name="Énfasis6 4" xfId="419"/>
    <cellStyle name="Énfasis6 5" xfId="420"/>
    <cellStyle name="Énfasis6 6" xfId="421"/>
    <cellStyle name="Énfasis6 7" xfId="422"/>
    <cellStyle name="Énfasis6 8" xfId="423"/>
    <cellStyle name="Énfasis6 9" xfId="424"/>
    <cellStyle name="Entrada" xfId="425"/>
    <cellStyle name="Entrada 10" xfId="426"/>
    <cellStyle name="Entrada 11" xfId="427"/>
    <cellStyle name="Entrada 12" xfId="428"/>
    <cellStyle name="Entrada 13" xfId="429"/>
    <cellStyle name="Entrada 14" xfId="430"/>
    <cellStyle name="Entrada 2" xfId="431"/>
    <cellStyle name="Entrada 3" xfId="432"/>
    <cellStyle name="Entrada 4" xfId="433"/>
    <cellStyle name="Entrada 5" xfId="434"/>
    <cellStyle name="Entrada 6" xfId="435"/>
    <cellStyle name="Entrada 7" xfId="436"/>
    <cellStyle name="Entrada 8" xfId="437"/>
    <cellStyle name="Entrada 9" xfId="438"/>
    <cellStyle name="Euro" xfId="439"/>
    <cellStyle name="Fixed" xfId="440"/>
    <cellStyle name="Heading 1" xfId="441"/>
    <cellStyle name="Heading 2" xfId="442"/>
    <cellStyle name="Hyperlink" xfId="443"/>
    <cellStyle name="Followed Hyperlink" xfId="444"/>
    <cellStyle name="Incorrecto" xfId="445"/>
    <cellStyle name="Incorrecto 10" xfId="446"/>
    <cellStyle name="Incorrecto 11" xfId="447"/>
    <cellStyle name="Incorrecto 12" xfId="448"/>
    <cellStyle name="Incorrecto 13" xfId="449"/>
    <cellStyle name="Incorrecto 14" xfId="450"/>
    <cellStyle name="Incorrecto 2" xfId="451"/>
    <cellStyle name="Incorrecto 3" xfId="452"/>
    <cellStyle name="Incorrecto 4" xfId="453"/>
    <cellStyle name="Incorrecto 5" xfId="454"/>
    <cellStyle name="Incorrecto 6" xfId="455"/>
    <cellStyle name="Incorrecto 7" xfId="456"/>
    <cellStyle name="Incorrecto 8" xfId="457"/>
    <cellStyle name="Incorrecto 9" xfId="458"/>
    <cellStyle name="Comma" xfId="459"/>
    <cellStyle name="Comma [0]" xfId="460"/>
    <cellStyle name="Millares [0] 2" xfId="461"/>
    <cellStyle name="Millares [0] 2 2" xfId="462"/>
    <cellStyle name="Millares 10" xfId="463"/>
    <cellStyle name="Millares 11" xfId="464"/>
    <cellStyle name="Millares 12" xfId="465"/>
    <cellStyle name="Millares 13" xfId="466"/>
    <cellStyle name="Millares 2" xfId="467"/>
    <cellStyle name="Millares 2 2" xfId="468"/>
    <cellStyle name="Millares 2 3" xfId="469"/>
    <cellStyle name="Millares 2_APUS" xfId="470"/>
    <cellStyle name="Millares 3" xfId="471"/>
    <cellStyle name="Millares 3 2" xfId="472"/>
    <cellStyle name="Millares 4" xfId="473"/>
    <cellStyle name="Millares 5" xfId="474"/>
    <cellStyle name="Millares 6" xfId="475"/>
    <cellStyle name="Millares 7" xfId="476"/>
    <cellStyle name="Millares 8" xfId="477"/>
    <cellStyle name="Millares 9" xfId="478"/>
    <cellStyle name="Currency" xfId="479"/>
    <cellStyle name="Currency [0]" xfId="480"/>
    <cellStyle name="Moneda 10" xfId="481"/>
    <cellStyle name="Moneda 13" xfId="482"/>
    <cellStyle name="Moneda 2" xfId="483"/>
    <cellStyle name="Moneda 2 2" xfId="484"/>
    <cellStyle name="Moneda 2 2 2" xfId="485"/>
    <cellStyle name="Moneda 2 2 3" xfId="486"/>
    <cellStyle name="Moneda 2_APUS" xfId="487"/>
    <cellStyle name="Moneda 3" xfId="488"/>
    <cellStyle name="Moneda 3 2" xfId="489"/>
    <cellStyle name="Moneda 4" xfId="490"/>
    <cellStyle name="Moneda 4 2" xfId="491"/>
    <cellStyle name="Moneda 5" xfId="492"/>
    <cellStyle name="Moneda 6" xfId="493"/>
    <cellStyle name="Moneda 7" xfId="494"/>
    <cellStyle name="Moneda 8" xfId="495"/>
    <cellStyle name="Neutral" xfId="496"/>
    <cellStyle name="Neutral 10" xfId="497"/>
    <cellStyle name="Neutral 11" xfId="498"/>
    <cellStyle name="Neutral 12" xfId="499"/>
    <cellStyle name="Neutral 13" xfId="500"/>
    <cellStyle name="Neutral 14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-definido" xfId="510"/>
    <cellStyle name="Normal 10" xfId="511"/>
    <cellStyle name="Normal 11" xfId="512"/>
    <cellStyle name="Normal 12" xfId="513"/>
    <cellStyle name="Normal 2" xfId="514"/>
    <cellStyle name="Normal 2 2" xfId="515"/>
    <cellStyle name="Normal 2 3" xfId="516"/>
    <cellStyle name="Normal 2_RESUMEN DE PRESUPUESTOS SAMARIA" xfId="517"/>
    <cellStyle name="Normal 3" xfId="518"/>
    <cellStyle name="Normal 4" xfId="519"/>
    <cellStyle name="Normal 4 2" xfId="520"/>
    <cellStyle name="Normal 4_APUS" xfId="521"/>
    <cellStyle name="Normal 5" xfId="522"/>
    <cellStyle name="Normal 6" xfId="523"/>
    <cellStyle name="Normal 6 2" xfId="524"/>
    <cellStyle name="Normal 7" xfId="525"/>
    <cellStyle name="Normal 7 2" xfId="526"/>
    <cellStyle name="Normal 8" xfId="527"/>
    <cellStyle name="Normal 9" xfId="528"/>
    <cellStyle name="Normal 9 2" xfId="529"/>
    <cellStyle name="Normal 9 3" xfId="530"/>
    <cellStyle name="Normal_Formulario de Item, cantid y precio" xfId="531"/>
    <cellStyle name="Normal_Formulario de Item, cantid y precio 2" xfId="532"/>
    <cellStyle name="Normal_Formulario de Item, cantid y precio_COLECTORES SECUNDARIOS" xfId="533"/>
    <cellStyle name="Normal_Formulario de Item, cantid y precio_DOMICILIARIAS" xfId="534"/>
    <cellStyle name="Normal_Hoja1" xfId="535"/>
    <cellStyle name="Normal_Presupuesto obra civil y suministro 1 2" xfId="536"/>
    <cellStyle name="Notas" xfId="537"/>
    <cellStyle name="Notas 10" xfId="538"/>
    <cellStyle name="Notas 11" xfId="539"/>
    <cellStyle name="Notas 12" xfId="540"/>
    <cellStyle name="Notas 13" xfId="541"/>
    <cellStyle name="Notas 14" xfId="542"/>
    <cellStyle name="Notas 2" xfId="543"/>
    <cellStyle name="Notas 3" xfId="544"/>
    <cellStyle name="Notas 4" xfId="545"/>
    <cellStyle name="Notas 5" xfId="546"/>
    <cellStyle name="Notas 6" xfId="547"/>
    <cellStyle name="Notas 7" xfId="548"/>
    <cellStyle name="Notas 8" xfId="549"/>
    <cellStyle name="Notas 9" xfId="550"/>
    <cellStyle name="Percent" xfId="551"/>
    <cellStyle name="Porcentaje 2" xfId="552"/>
    <cellStyle name="Porcentaje 2 2" xfId="553"/>
    <cellStyle name="Porcentaje 2 3" xfId="554"/>
    <cellStyle name="Porcentaje 3" xfId="555"/>
    <cellStyle name="Porcentual 2" xfId="556"/>
    <cellStyle name="Porcentual 2 2" xfId="557"/>
    <cellStyle name="Porcentual 2 3" xfId="558"/>
    <cellStyle name="Porcentual 3" xfId="559"/>
    <cellStyle name="Porcentual 4" xfId="560"/>
    <cellStyle name="Porcentual 6" xfId="561"/>
    <cellStyle name="Salida" xfId="562"/>
    <cellStyle name="Salida 10" xfId="563"/>
    <cellStyle name="Salida 11" xfId="564"/>
    <cellStyle name="Salida 12" xfId="565"/>
    <cellStyle name="Salida 13" xfId="566"/>
    <cellStyle name="Salida 14" xfId="567"/>
    <cellStyle name="Salida 2" xfId="568"/>
    <cellStyle name="Salida 3" xfId="569"/>
    <cellStyle name="Salida 4" xfId="570"/>
    <cellStyle name="Salida 5" xfId="571"/>
    <cellStyle name="Salida 6" xfId="572"/>
    <cellStyle name="Salida 7" xfId="573"/>
    <cellStyle name="Salida 8" xfId="574"/>
    <cellStyle name="Salida 9" xfId="575"/>
    <cellStyle name="Texto de advertencia" xfId="576"/>
    <cellStyle name="Texto de advertencia 10" xfId="577"/>
    <cellStyle name="Texto de advertencia 11" xfId="578"/>
    <cellStyle name="Texto de advertencia 12" xfId="579"/>
    <cellStyle name="Texto de advertencia 13" xfId="580"/>
    <cellStyle name="Texto de advertencia 14" xfId="581"/>
    <cellStyle name="Texto de advertencia 2" xfId="582"/>
    <cellStyle name="Texto de advertencia 3" xfId="583"/>
    <cellStyle name="Texto de advertencia 4" xfId="584"/>
    <cellStyle name="Texto de advertencia 5" xfId="585"/>
    <cellStyle name="Texto de advertencia 6" xfId="586"/>
    <cellStyle name="Texto de advertencia 7" xfId="587"/>
    <cellStyle name="Texto de advertencia 8" xfId="588"/>
    <cellStyle name="Texto de advertencia 9" xfId="589"/>
    <cellStyle name="Texto explicativo" xfId="590"/>
    <cellStyle name="Texto explicativo 10" xfId="591"/>
    <cellStyle name="Texto explicativo 11" xfId="592"/>
    <cellStyle name="Texto explicativo 12" xfId="593"/>
    <cellStyle name="Texto explicativo 13" xfId="594"/>
    <cellStyle name="Texto explicativo 14" xfId="595"/>
    <cellStyle name="Texto explicativo 2" xfId="596"/>
    <cellStyle name="Texto explicativo 3" xfId="597"/>
    <cellStyle name="Texto explicativo 4" xfId="598"/>
    <cellStyle name="Texto explicativo 5" xfId="599"/>
    <cellStyle name="Texto explicativo 6" xfId="600"/>
    <cellStyle name="Texto explicativo 7" xfId="601"/>
    <cellStyle name="Texto explicativo 8" xfId="602"/>
    <cellStyle name="Texto explicativo 9" xfId="603"/>
    <cellStyle name="Título" xfId="604"/>
    <cellStyle name="Título 1 10" xfId="605"/>
    <cellStyle name="Título 1 11" xfId="606"/>
    <cellStyle name="Título 1 12" xfId="607"/>
    <cellStyle name="Título 1 13" xfId="608"/>
    <cellStyle name="Título 1 14" xfId="609"/>
    <cellStyle name="Título 1 2" xfId="610"/>
    <cellStyle name="Título 1 3" xfId="611"/>
    <cellStyle name="Título 1 4" xfId="612"/>
    <cellStyle name="Título 1 5" xfId="613"/>
    <cellStyle name="Título 1 6" xfId="614"/>
    <cellStyle name="Título 1 7" xfId="615"/>
    <cellStyle name="Título 1 8" xfId="616"/>
    <cellStyle name="Título 1 9" xfId="617"/>
    <cellStyle name="Título 10" xfId="618"/>
    <cellStyle name="Título 11" xfId="619"/>
    <cellStyle name="Título 12" xfId="620"/>
    <cellStyle name="Título 13" xfId="621"/>
    <cellStyle name="Título 14" xfId="622"/>
    <cellStyle name="Título 15" xfId="623"/>
    <cellStyle name="Título 16" xfId="624"/>
    <cellStyle name="Título 2" xfId="625"/>
    <cellStyle name="Título 2 10" xfId="626"/>
    <cellStyle name="Título 2 11" xfId="627"/>
    <cellStyle name="Título 2 12" xfId="628"/>
    <cellStyle name="Título 2 13" xfId="629"/>
    <cellStyle name="Título 2 14" xfId="630"/>
    <cellStyle name="Título 2 2" xfId="631"/>
    <cellStyle name="Título 2 3" xfId="632"/>
    <cellStyle name="Título 2 4" xfId="633"/>
    <cellStyle name="Título 2 5" xfId="634"/>
    <cellStyle name="Título 2 6" xfId="635"/>
    <cellStyle name="Título 2 7" xfId="636"/>
    <cellStyle name="Título 2 8" xfId="637"/>
    <cellStyle name="Título 2 9" xfId="638"/>
    <cellStyle name="Título 3" xfId="639"/>
    <cellStyle name="Título 3 10" xfId="640"/>
    <cellStyle name="Título 3 11" xfId="641"/>
    <cellStyle name="Título 3 12" xfId="642"/>
    <cellStyle name="Título 3 13" xfId="643"/>
    <cellStyle name="Título 3 14" xfId="644"/>
    <cellStyle name="Título 3 2" xfId="645"/>
    <cellStyle name="Título 3 3" xfId="646"/>
    <cellStyle name="Título 3 4" xfId="647"/>
    <cellStyle name="Título 3 5" xfId="648"/>
    <cellStyle name="Título 3 6" xfId="649"/>
    <cellStyle name="Título 3 7" xfId="650"/>
    <cellStyle name="Título 3 8" xfId="651"/>
    <cellStyle name="Título 3 9" xfId="652"/>
    <cellStyle name="Título 4" xfId="653"/>
    <cellStyle name="Título 5" xfId="654"/>
    <cellStyle name="Título 6" xfId="655"/>
    <cellStyle name="Título 7" xfId="656"/>
    <cellStyle name="Título 8" xfId="657"/>
    <cellStyle name="Título 9" xfId="658"/>
    <cellStyle name="Total" xfId="659"/>
    <cellStyle name="Total 10" xfId="660"/>
    <cellStyle name="Total 11" xfId="661"/>
    <cellStyle name="Total 12" xfId="662"/>
    <cellStyle name="Total 13" xfId="663"/>
    <cellStyle name="Total 14" xfId="664"/>
    <cellStyle name="Total 2" xfId="665"/>
    <cellStyle name="Total 3" xfId="666"/>
    <cellStyle name="Total 4" xfId="667"/>
    <cellStyle name="Total 5" xfId="668"/>
    <cellStyle name="Total 6" xfId="669"/>
    <cellStyle name="Total 7" xfId="670"/>
    <cellStyle name="Total 8" xfId="671"/>
    <cellStyle name="Total 9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95250</xdr:rowOff>
    </xdr:from>
    <xdr:to>
      <xdr:col>6</xdr:col>
      <xdr:colOff>866775</xdr:colOff>
      <xdr:row>3</xdr:row>
      <xdr:rowOff>95250</xdr:rowOff>
    </xdr:to>
    <xdr:pic>
      <xdr:nvPicPr>
        <xdr:cNvPr id="1" name="Picture 1" descr="Logo PROACTIVA MONTE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6700"/>
          <a:ext cx="1914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datmon\Datos\windows\TEMP\Requisici&#243;n%20Herramientas%20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OBRAS\Coordinacion%20de%20proyectos\LICITACIONES%20Y%20COTIZACIONES\LICITACIONES\LICITACIONES%202015\LIC%20001%20CRUCE%20AV%20CIRCUNVALAR%20DESCARGA%20LNO\Presupuesto%20Cruce%20circunv%20-%20Version%2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OBRAS\Coordinacion%20de%20proyectos\LICITACIONES%20Y%20COTIZACIONES\LICITACIONES\LICITACIONES%202015\LIC%20005%20REPOSICI&#211;N%20DE%20TUBERIA%20DE%20%20ACUEDUCTO%20SANTA%20FE\PRESUPUESTO%20CON%20APU%20SANTA%20FE%2097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OBRAS\Acciones%20Inmediatas\Alcalde\Licitacion%20Publica\Proyecto\DISE&#209;OS%202015\REFORMULACI&#211;N%20GRAL%20Julio%2017%202015\GRUPO%203\PRADO\PRADO%20RE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OBRAS\Coordinacion%20de%20proyectos\LICITACIONES\LICITACIONES%202013\PENDIENTES%20POR%20ENTREGAR%20AL%20SIG\PRESUPUESTO%20VIVIENDAS%20VIP%20FURATENA%20I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anta%20Elena%204\Nueva%20carpeta\INFORME%20SANTA%20ELENA%204\PRESUPUESTO\Documents%20and%20Settings\jgonzalezh.PM\Mis%20documentos\JMGH\Plan%20Parcial%20California\APUS%20acuaducto%20jm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anta%20Elena%204\Nueva%20carpeta\INFORME%20SANTA%20ELENA%204\PRESUPUESTO\Documents%20and%20Settings\jgonzalezh.PM\Mis%20documentos\JMGH\Plan%20Parcial%20California\VARIOS\Nueva%20carpeta\MO&#209;ITOS\PRESUPUESTO%20PLANETA%20FINAL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anta%20Elena%204\Nueva%20carpeta\INFORME%20SANTA%20ELENA%204\PRESUPUESTO\Nueva%20carpeta\VARIOS\A.P.U.S%20Acantarillado%20Hotel%20Alamedas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OBRAS\Coordinacion%20de%20proyectos\APU\ANALISIS%20DE%20PRECIOS%20UNITARIOS%20ACUEDUCTO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NTRATO.FOX\DATOS\Control\Varios\achm\Presup%20Varios\EjemplosII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OBRAS\Coordinacion%20de%20proyectos\PROYECTOS\PROYECTOS%20MVCT\2013\PROYECTO%20MOCARI\Correcciones%20de%20Mocar&#237;\17_22_23_DISE&#209;OS\HOJA%20DE%20CALCULO-DISE&#209;O%20DE%20ALC.%20MOCARI%20CORREGI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bras\Coordinacion_Proyectos\Proyectos_2001\ANC_Sector%204\Presup.%20sector%204%20ANC_Suministro%20y%20O.%20Civil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Ingenieria3\Escritorio\copia%20equipo%20pavilion\Mis%20documentos\MONICA\CVS\canal%20La%20granja\PROPUESTA%20ECOGESTAR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\OFERTAS\ELEC-M-064-11\Oferta%20Dise&#241;o%20y%20const.%20Barrio%20Core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\Users\FABIO\AppData\Local\Microsoft\Windows\Temporary%20Internet%20Files\Content.IE5\ABIK84VU\Oferta%20Linea%20Primaria%20Proactiva%20cant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yectos\Inversiones%20quinquenio%202005%20-%202009\reposicion%20de%20colectores%20de%20la%20ciuda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5-PAM-GIM\LaCie%20(H)\Obras\INTERVENTORIA\OBRAS%202003\ACUEDUCTO\OBRAS%20MENORES\resane%20reparacion%20de%20fugas%20e%20instalaciones%20nuevas\ACTA%20Y%20PREACTA%20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5-PAM-GIM\LaCie%20(H)\COORDINACION%20DE%20PROYECTOS\PROYECTOS\PROYECTOS%20MAVDT\2012\PROYECTO%20SAMARIA%20PRADO%20AMERICAS\PROYECTO%20SAMARIA%20PRADO%20AMERICAS\CORRECCIONES%20SIN%20SE&#209;ALIZACI&#211;N\Dise&#241;o%20alc.%20SAMAR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5-PAM-GIM\LaCie%20(H)\Obras\Coordinacion_Proyectos\Proyectos_2001\ANC_Sector%204\Presup.%20sector%204%20ANC_Suministro%20y%20O.%20Civil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5-PAM-GIM\LaCie%20(H)\Proyectos\Inversiones%20quinquenio%202005%20-%202009\reposicion%20de%20colectores%20de%20la%20ciuda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5-PAM-GIM\LaCie%20(H)\COORDINACION%20DE%20PROYECTOS\PROYECTOS\PROYECTOS%20MAVDT\2012\PROYECTO%20NOGALES%20VILLA%20MERY%20ED%20LOPEZ\PROYECTO%20NOGALES%20VILLA%20MERY%20ED%20LOPEZ\Presupuesto%20dividido%20obra%20civil%20y%20sumin\ALC.%20DEL%20SUR%20%20VILLAMARG\APU&#180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ORDINACION%20DE%20PROYECTOS\Proyectos_2007\LICITACIONES%202007\LIC%2016%20los%20ebanos,%20colina%20real%20y%20Robinson%20Pitalua\Suministro%20y%20obra%20civil%20Los%20e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uisición1"/>
      <sheetName val="Requisición 2"/>
      <sheetName val="Existentes"/>
      <sheetName val="Prestamos"/>
      <sheetName val="Necesidad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26 8 15"/>
      <sheetName val="O Civil"/>
      <sheetName val="Suministro 26 8 15"/>
      <sheetName val="Suministro"/>
      <sheetName val="Referenciacion"/>
      <sheetName val="Excavacion 1,5-4"/>
      <sheetName val="Relleno cantera"/>
      <sheetName val="Relleno sitio"/>
      <sheetName val="Retiro"/>
      <sheetName val="Caja de lanzamiento"/>
      <sheetName val="PRECIOS BÁSICOS"/>
      <sheetName val="2.000 psi"/>
      <sheetName val="3000psi "/>
      <sheetName val="Caja para Valvul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 Civil"/>
      <sheetName val="Suministro"/>
      <sheetName val="Resumen del PY"/>
      <sheetName val="Referenciacion"/>
      <sheetName val="Excavacion 0-1,5"/>
      <sheetName val="Relleno cantera"/>
      <sheetName val="Relleno sitio"/>
      <sheetName val="Retiro"/>
      <sheetName val="Ins Hidrantes"/>
      <sheetName val="Ins Tuberia"/>
      <sheetName val="Ins conex dom"/>
      <sheetName val="Ins Valvula"/>
      <sheetName val="Atraques"/>
      <sheetName val="O civ"/>
      <sheetName val="su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SEÑO CONTRAT"/>
      <sheetName val="PRESUPUESTO CONTRATADO"/>
      <sheetName val="Hoja2"/>
      <sheetName val="DISEÑO REFORMULADO"/>
      <sheetName val="POZOS Y ACOMETIDAS"/>
      <sheetName val="BALANCE"/>
      <sheetName val="placa protec"/>
      <sheetName val="reconstruccion de placas"/>
      <sheetName val="colect-lateral"/>
      <sheetName val="caja reforzada -"/>
      <sheetName val="Emboquillados a MHE"/>
      <sheetName val="Camara de caida"/>
      <sheetName val="Concreto 2000"/>
      <sheetName val="Concreto 3000psi "/>
      <sheetName val="4000psi"/>
      <sheetName val="Jornales"/>
      <sheetName val="PRECIOS BÁSICOS"/>
      <sheetName val="Carcamo de protección"/>
      <sheetName val="empalme a pozo"/>
      <sheetName val="Perfilación Vial"/>
      <sheetName val="Mortero 3000 psi"/>
      <sheetName val="Cárcamo protecció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AL DEL PPC"/>
      <sheetName val="ACCESORIOS"/>
      <sheetName val="SUMINISTROS ACTO "/>
      <sheetName val="OBRA CIVIL ACTO"/>
      <sheetName val="RESUMEN"/>
      <sheetName val="APUS ACTO"/>
      <sheetName val=" memoria cantidades "/>
      <sheetName val="OC ALCANT"/>
      <sheetName val="SUMINISTROS ALCTLLDO "/>
      <sheetName val="APUS ALCT"/>
      <sheetName val="PRECIOS"/>
      <sheetName val="PARAFISCALES"/>
      <sheetName val="MANO DE OBRA"/>
      <sheetName val="ANALISIS BASICO CONCRT"/>
      <sheetName val="Hoja1"/>
    </sheetNames>
    <sheetDataSet>
      <sheetData sheetId="10">
        <row r="5">
          <cell r="B5">
            <v>60000</v>
          </cell>
        </row>
        <row r="6">
          <cell r="B6">
            <v>7000</v>
          </cell>
        </row>
        <row r="7">
          <cell r="B7">
            <v>30000</v>
          </cell>
        </row>
        <row r="9">
          <cell r="B9">
            <v>1200</v>
          </cell>
        </row>
        <row r="11">
          <cell r="B11">
            <v>130000</v>
          </cell>
        </row>
        <row r="12">
          <cell r="B12">
            <v>120000</v>
          </cell>
        </row>
        <row r="15">
          <cell r="B15">
            <v>25000</v>
          </cell>
        </row>
        <row r="16">
          <cell r="B16">
            <v>300000</v>
          </cell>
        </row>
        <row r="19">
          <cell r="B19">
            <v>110000</v>
          </cell>
        </row>
        <row r="21">
          <cell r="B21">
            <v>50000</v>
          </cell>
        </row>
        <row r="23">
          <cell r="B23">
            <v>70000</v>
          </cell>
        </row>
        <row r="24">
          <cell r="B24">
            <v>30000</v>
          </cell>
        </row>
        <row r="25">
          <cell r="B25">
            <v>21500</v>
          </cell>
        </row>
        <row r="26">
          <cell r="B26">
            <v>1300</v>
          </cell>
        </row>
        <row r="27">
          <cell r="B27">
            <v>60000</v>
          </cell>
        </row>
        <row r="28">
          <cell r="B28">
            <v>80000</v>
          </cell>
        </row>
        <row r="29">
          <cell r="B29">
            <v>80000</v>
          </cell>
        </row>
        <row r="30">
          <cell r="B30">
            <v>27000</v>
          </cell>
        </row>
        <row r="39">
          <cell r="B39">
            <v>2300</v>
          </cell>
        </row>
        <row r="40">
          <cell r="B40">
            <v>180</v>
          </cell>
        </row>
        <row r="41">
          <cell r="B41">
            <v>3500</v>
          </cell>
        </row>
        <row r="42">
          <cell r="B42">
            <v>9164</v>
          </cell>
        </row>
        <row r="43">
          <cell r="B43">
            <v>50000</v>
          </cell>
        </row>
        <row r="46">
          <cell r="B46">
            <v>440</v>
          </cell>
        </row>
        <row r="47">
          <cell r="B47">
            <v>50000</v>
          </cell>
        </row>
        <row r="52">
          <cell r="B52">
            <v>245542.5</v>
          </cell>
        </row>
        <row r="54">
          <cell r="B54">
            <v>274627.5</v>
          </cell>
        </row>
        <row r="56">
          <cell r="B56">
            <v>302190</v>
          </cell>
        </row>
        <row r="58">
          <cell r="B58">
            <v>35000</v>
          </cell>
        </row>
        <row r="59">
          <cell r="B59">
            <v>2500</v>
          </cell>
        </row>
        <row r="60">
          <cell r="B60">
            <v>80000</v>
          </cell>
        </row>
        <row r="61">
          <cell r="B61">
            <v>50000</v>
          </cell>
        </row>
        <row r="62">
          <cell r="B62">
            <v>6000</v>
          </cell>
        </row>
        <row r="63">
          <cell r="B63">
            <v>6000</v>
          </cell>
        </row>
        <row r="64">
          <cell r="B64">
            <v>12000</v>
          </cell>
        </row>
        <row r="66">
          <cell r="B66">
            <v>15000</v>
          </cell>
        </row>
        <row r="68">
          <cell r="B68">
            <v>18000</v>
          </cell>
        </row>
        <row r="80">
          <cell r="B80">
            <v>50000</v>
          </cell>
        </row>
        <row r="81">
          <cell r="B81">
            <v>1500</v>
          </cell>
        </row>
        <row r="82">
          <cell r="B82">
            <v>40000</v>
          </cell>
        </row>
        <row r="94">
          <cell r="B94">
            <v>280000</v>
          </cell>
        </row>
        <row r="95">
          <cell r="B95">
            <v>700000</v>
          </cell>
        </row>
        <row r="96">
          <cell r="B96">
            <v>23000</v>
          </cell>
        </row>
        <row r="97">
          <cell r="B97">
            <v>550</v>
          </cell>
        </row>
        <row r="122">
          <cell r="B122">
            <v>45000</v>
          </cell>
        </row>
        <row r="123">
          <cell r="B123">
            <v>180000</v>
          </cell>
        </row>
        <row r="124">
          <cell r="B124">
            <v>120000</v>
          </cell>
        </row>
        <row r="130">
          <cell r="B130">
            <v>160000</v>
          </cell>
        </row>
      </sheetData>
      <sheetData sheetId="12">
        <row r="13">
          <cell r="B13">
            <v>4244.333333333333</v>
          </cell>
        </row>
        <row r="23">
          <cell r="B23">
            <v>4668.766666666666</v>
          </cell>
        </row>
        <row r="25">
          <cell r="B25">
            <v>14855.166666666666</v>
          </cell>
        </row>
        <row r="26">
          <cell r="B26">
            <v>16977.333333333332</v>
          </cell>
        </row>
        <row r="29">
          <cell r="B29">
            <v>16977.333333333332</v>
          </cell>
        </row>
        <row r="33">
          <cell r="B33">
            <v>8488.666666666666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BASICO CONCRT"/>
      <sheetName val="PRECIOS"/>
      <sheetName val="OBRA CIVIL"/>
      <sheetName val="APUS "/>
      <sheetName val="MANO DE OBRA"/>
      <sheetName val="PARAFISCALES"/>
    </sheetNames>
    <sheetDataSet>
      <sheetData sheetId="1">
        <row r="25">
          <cell r="B25">
            <v>75000</v>
          </cell>
        </row>
        <row r="26">
          <cell r="B26">
            <v>1200</v>
          </cell>
        </row>
        <row r="98">
          <cell r="B98">
            <v>12000</v>
          </cell>
        </row>
        <row r="185">
          <cell r="B185">
            <v>5000.6</v>
          </cell>
        </row>
        <row r="186">
          <cell r="B186">
            <v>10870.2</v>
          </cell>
        </row>
        <row r="187">
          <cell r="B187">
            <v>17740.800000000003</v>
          </cell>
        </row>
        <row r="188">
          <cell r="B188">
            <v>38002.8</v>
          </cell>
        </row>
        <row r="189">
          <cell r="B189">
            <v>64651.40000000001</v>
          </cell>
        </row>
        <row r="191">
          <cell r="B191">
            <v>380000</v>
          </cell>
        </row>
        <row r="192">
          <cell r="B192">
            <v>11800</v>
          </cell>
        </row>
        <row r="193">
          <cell r="B193">
            <v>1500</v>
          </cell>
        </row>
        <row r="194">
          <cell r="B194">
            <v>2100</v>
          </cell>
        </row>
        <row r="195">
          <cell r="B195">
            <v>13000</v>
          </cell>
        </row>
        <row r="196">
          <cell r="B196">
            <v>10000</v>
          </cell>
        </row>
        <row r="197">
          <cell r="B197">
            <v>120000</v>
          </cell>
        </row>
        <row r="198">
          <cell r="B198">
            <v>38000</v>
          </cell>
        </row>
        <row r="199">
          <cell r="B199">
            <v>7000</v>
          </cell>
        </row>
        <row r="205">
          <cell r="B205">
            <v>2315940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ORNAL"/>
      <sheetName val="BASICO"/>
      <sheetName val="SECTOR 2"/>
      <sheetName val="SUMINISTROS SECTOR 2"/>
      <sheetName val="APU SECTOR 2"/>
      <sheetName val="SECTOR 3"/>
      <sheetName val="APU SECTOR 3"/>
      <sheetName val="SUMINISTROS SECTOR 3"/>
      <sheetName val="SECTOR 4"/>
      <sheetName val="APU SECTOR 4,"/>
      <sheetName val="SUMINISTROS SECTOR 4"/>
      <sheetName val="SECTOR 8"/>
      <sheetName val="APU SECTOR 8"/>
      <sheetName val="SUMINISTROS SECTOR 8"/>
      <sheetName val="RESUMEN TOTAL"/>
    </sheetNames>
    <sheetDataSet>
      <sheetData sheetId="0">
        <row r="13">
          <cell r="B13">
            <v>75000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REACTA ALCANTARILLADO (2)"/>
      <sheetName val="SUMINISTROS ALCANTARILLADO"/>
      <sheetName val="OC ALCANT"/>
      <sheetName val="APUS ALCT"/>
      <sheetName val="PRECIOS"/>
      <sheetName val="PARAFISCALES"/>
      <sheetName val="MANO DE OBRA"/>
      <sheetName val="ANALISIS BASICO CONCRT"/>
    </sheetNames>
    <sheetDataSet>
      <sheetData sheetId="5">
        <row r="122">
          <cell r="B122">
            <v>31877</v>
          </cell>
        </row>
        <row r="127">
          <cell r="B127">
            <v>75966</v>
          </cell>
        </row>
        <row r="131">
          <cell r="B131">
            <v>111131</v>
          </cell>
        </row>
        <row r="136">
          <cell r="B136">
            <v>65957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OCAL. REPLANTEO"/>
      <sheetName val="VALLAS"/>
      <sheetName val="DEMOLIC. PAV."/>
      <sheetName val="DEMOLIC. Y REP. ANDEN"/>
      <sheetName val="EXC. A MANO"/>
      <sheetName val="RELL. MAT. SELEC."/>
      <sheetName val="RECONST. PAV."/>
      <sheetName val="RETIRO MAT. SOBRA"/>
      <sheetName val="INST. TUB"/>
      <sheetName val="CAJAS VALV."/>
      <sheetName val="INSTAL. VÁLV."/>
      <sheetName val="INST. HIDRANTES"/>
      <sheetName val="CONCRETOS"/>
      <sheetName val="INST. CONEX. DOMIC."/>
      <sheetName val="RELL. MAT. EXCAV."/>
      <sheetName val="TUBERIA"/>
      <sheetName val="HD ó HF"/>
      <sheetName val="PE"/>
      <sheetName val="SUM (precios de lista)"/>
      <sheetName val="MATERIALES"/>
      <sheetName val="JORNALES"/>
      <sheetName val="EPP"/>
      <sheetName val="cronograma"/>
      <sheetName val="LISTA EQUIPO"/>
      <sheetName val="AIU"/>
      <sheetName val="PRESUPUESTO"/>
      <sheetName val="AIU (2)"/>
    </sheetNames>
    <sheetDataSet>
      <sheetData sheetId="20">
        <row r="12">
          <cell r="H12">
            <v>164314</v>
          </cell>
        </row>
        <row r="14">
          <cell r="H14">
            <v>148306</v>
          </cell>
        </row>
        <row r="15">
          <cell r="H15">
            <v>163966</v>
          </cell>
        </row>
        <row r="17">
          <cell r="H17">
            <v>164314</v>
          </cell>
        </row>
        <row r="18">
          <cell r="H18">
            <v>74646</v>
          </cell>
        </row>
        <row r="19">
          <cell r="H19">
            <v>48546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"/>
      <sheetName val="Resumen Pres. Obra"/>
      <sheetName val="Pres. Obra"/>
      <sheetName val="APU Bas"/>
      <sheetName val="APU Gen"/>
      <sheetName val="Precios E"/>
      <sheetName val="Resumen C"/>
      <sheetName val="Excavaciones"/>
      <sheetName val="Columnas"/>
      <sheetName val="Placas"/>
      <sheetName val="Mamposteria"/>
      <sheetName val="Muebles M"/>
      <sheetName val="Piscina"/>
      <sheetName val="Puertas"/>
      <sheetName val="Ventanas"/>
      <sheetName val="C. Madera"/>
      <sheetName val="Pisos"/>
      <sheetName val="Cubiertas"/>
      <sheetName val="Dinteles"/>
      <sheetName val="Espacios"/>
      <sheetName val="Areas Ext"/>
      <sheetName val="Areas Int"/>
      <sheetName val="P. Sociales"/>
      <sheetName val="Jornales Hr."/>
      <sheetName val="Cuadrilla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uadro de diseño"/>
      <sheetName val="RESUMEN PRESUPUESTO"/>
      <sheetName val="L Impulsión 4&quot;"/>
      <sheetName val="L Impulsión 12&quot;"/>
      <sheetName val="Obras Civiles"/>
      <sheetName val="Suministro"/>
    </sheetNames>
    <sheetDataSet>
      <sheetData sheetId="4">
        <row r="91">
          <cell r="G91">
            <v>9383169099.676895</v>
          </cell>
        </row>
      </sheetData>
      <sheetData sheetId="5">
        <row r="89">
          <cell r="G89">
            <v>2348086285.2298517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TE"/>
      <sheetName val="SUM"/>
      <sheetName val="SUM(Precios de lista)"/>
      <sheetName val="Presupuesto_Obra_Civil"/>
      <sheetName val="Presup_O._Civil (oficial)"/>
      <sheetName val="resumen (con precio oficial)"/>
      <sheetName val="resumen"/>
      <sheetName val="TUBERIA"/>
      <sheetName val="HD ó HF"/>
      <sheetName val="PE"/>
      <sheetName val="Presup_O._Civil (sin ahorro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RGANIGRAMA"/>
      <sheetName val="FLUJO DE FONDOS"/>
      <sheetName val="CRONOGRAMA"/>
      <sheetName val="INSUMOS"/>
      <sheetName val="A.E.B"/>
      <sheetName val="PRESUPUESTO"/>
      <sheetName val="A.P.U (3)"/>
      <sheetName val="A.P.U (2)"/>
      <sheetName val="A.P.U"/>
      <sheetName val="P.S"/>
      <sheetName val="A.I.U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MO"/>
      <sheetName val="Trans y Herra"/>
      <sheetName val="Salarios"/>
      <sheetName val="Lp"/>
      <sheetName val="PRESUPUESTO"/>
    </sheetNames>
    <sheetDataSet>
      <sheetData sheetId="3">
        <row r="5">
          <cell r="B5" t="str">
            <v>DESCRIPCION</v>
          </cell>
        </row>
        <row r="9">
          <cell r="B9" t="str">
            <v>ADAPTADOR CONDUIT PVC DE 2"</v>
          </cell>
        </row>
        <row r="10">
          <cell r="B10" t="str">
            <v>ADAPTADOR CONDUIT PVC DE 1 1/4"</v>
          </cell>
        </row>
        <row r="11">
          <cell r="B11" t="str">
            <v>ADAPTADOR CONDUIT PVC DE 1/2"</v>
          </cell>
        </row>
        <row r="12">
          <cell r="B12" t="str">
            <v>ADAPTADOR CONDUIT PVC DE 3/4"</v>
          </cell>
        </row>
        <row r="13">
          <cell r="B13" t="str">
            <v>ADAPTADOR CONDUIT PVC DE 1"</v>
          </cell>
        </row>
        <row r="14">
          <cell r="B14" t="str">
            <v>ADAPTADOR CONDUIT PVC DE 1 1/2"</v>
          </cell>
        </row>
        <row r="15">
          <cell r="B15" t="str">
            <v>ADAPTADOR CONDUIT PVC DE 3"</v>
          </cell>
        </row>
        <row r="16">
          <cell r="B16" t="str">
            <v>ADAPTADOR CONDUIT EMT DE 1/2"</v>
          </cell>
        </row>
        <row r="17">
          <cell r="B17" t="str">
            <v>ADAPTADOR CONDUIT EMT DE 3/4"</v>
          </cell>
        </row>
        <row r="18">
          <cell r="B18" t="str">
            <v>ADAPTADOR CONDUIT EMT DE 1"</v>
          </cell>
        </row>
        <row r="19">
          <cell r="B19" t="str">
            <v>ADAPTADOR CONDUIT EMT DE 1 1/4"</v>
          </cell>
        </row>
        <row r="20">
          <cell r="B20" t="str">
            <v>ADAPTADOR CONDUIT EMT DE 1 1/2"</v>
          </cell>
        </row>
        <row r="21">
          <cell r="B21" t="str">
            <v>ADAPTADOR CONDUIT EMT DE 2"</v>
          </cell>
        </row>
        <row r="22">
          <cell r="B22" t="str">
            <v>ADAPTADOR CONDUIT EMT DE 3"</v>
          </cell>
        </row>
        <row r="23">
          <cell r="B23" t="str">
            <v>AISLADOR CARRETE DE 3",ANSI 53-2</v>
          </cell>
        </row>
        <row r="24">
          <cell r="B24" t="str">
            <v>AISLADOR DE DISCO 10", CLASE ANSI 52-4</v>
          </cell>
        </row>
        <row r="25">
          <cell r="B25" t="str">
            <v>AISLADOR LINE POST A 24 KV, CLASE ANSI 57-1</v>
          </cell>
        </row>
        <row r="26">
          <cell r="B26" t="str">
            <v>AISLADOR SUSPENSIÓN POLIMERICO DE 15KV</v>
          </cell>
        </row>
        <row r="27">
          <cell r="B27" t="str">
            <v>AISLADOR TENSOR DE 4¼", CLASE ANSI 54-3</v>
          </cell>
        </row>
        <row r="28">
          <cell r="B28" t="str">
            <v>AISLADOR TENSOR DE 6 3/4",15KV,53KN, CLASE ANSI 54-4</v>
          </cell>
        </row>
        <row r="29">
          <cell r="B29" t="str">
            <v>ALAMBRE DE COBRE FORRADO NO. 8 PARA AMARRE, NEGRO</v>
          </cell>
        </row>
        <row r="30">
          <cell r="B30" t="str">
            <v>ARANDELA CUADRADA PARA 5/8" 4"X4"</v>
          </cell>
        </row>
        <row r="31">
          <cell r="B31" t="str">
            <v>ARANDELA DE PRESIÓN PARA 1/2"</v>
          </cell>
        </row>
        <row r="32">
          <cell r="B32" t="str">
            <v>ARANDELA DE PRESIÓN PARA 5/8"</v>
          </cell>
        </row>
        <row r="33">
          <cell r="B33" t="str">
            <v>ARANDELA REDONDA PARA 1/2"</v>
          </cell>
        </row>
        <row r="34">
          <cell r="B34" t="str">
            <v>ARANDELA REDONDA PARA 5/8"</v>
          </cell>
        </row>
        <row r="35">
          <cell r="B35" t="str">
            <v>ARRANCADOR DE 70W 2T 208/240V, MARCA INADISA</v>
          </cell>
        </row>
        <row r="36">
          <cell r="B36" t="str">
            <v>ARRANCADOR DE NA 100-150-250-600W 2T 208/240V, MARCA INADISA</v>
          </cell>
        </row>
        <row r="37">
          <cell r="B37" t="str">
            <v>BALASTA HG DE 125W 208-220V, MARCA ROY ALPHA</v>
          </cell>
        </row>
        <row r="38">
          <cell r="B38" t="str">
            <v>BALASTA NA DE 150W 208-220V, MARCA ROY ALPHA</v>
          </cell>
        </row>
        <row r="39">
          <cell r="B39" t="str">
            <v>BALASTA NA DE 250W 208-220-240V TRITAP, MARCA ROY ALPHA </v>
          </cell>
        </row>
        <row r="40">
          <cell r="B40" t="str">
            <v>BALASTA NA DE 70W 208-220-240V TRITAP, MARCA ROY ALPHA</v>
          </cell>
        </row>
        <row r="41">
          <cell r="B41" t="str">
            <v>BASE DE FOTOCELDA 600V, MARCA FISHER</v>
          </cell>
        </row>
        <row r="42">
          <cell r="B42" t="str">
            <v>BASE PARA LUMINARIA TIPO PEDESTAL EN TUBERIA GALVANIZADA 2" x 3MTS PINTADA.</v>
          </cell>
        </row>
        <row r="43">
          <cell r="B43" t="str">
            <v>BOMBILLO HG DE 125W 220V, MARCA PHILIPS</v>
          </cell>
        </row>
        <row r="44">
          <cell r="B44" t="str">
            <v>BOMBILLO MH DE 400W 220V CLARO </v>
          </cell>
        </row>
        <row r="45">
          <cell r="B45" t="str">
            <v>BOMBILLO NA DE 150W 220V TUBULAR, MARCA PHILIPS</v>
          </cell>
        </row>
        <row r="46">
          <cell r="B46" t="str">
            <v>BOMBILLO NA DE 250W 220V TUBULAR, MARCA PHILIPS</v>
          </cell>
        </row>
        <row r="47">
          <cell r="B47" t="str">
            <v>BOMBILLO NA DE 70W 220V TUBULAR, MARCA PHILIPS</v>
          </cell>
        </row>
        <row r="48">
          <cell r="B48" t="str">
            <v>BRAZO GALVANIZADO CON BASE DE 1PLG X 0.6 MTS 20-10</v>
          </cell>
        </row>
        <row r="49">
          <cell r="B49" t="str">
            <v>CABLE ACSR NO. 1/0 AZUSA</v>
          </cell>
        </row>
        <row r="50">
          <cell r="B50" t="str">
            <v>CABLE DE ACERO GALVANIZADO SUPER-GX DE 1/4"</v>
          </cell>
        </row>
        <row r="51">
          <cell r="B51" t="str">
            <v>CABLE DE ACERO GALVANIZADO SUPER-GX DE 3/8"</v>
          </cell>
        </row>
        <row r="52">
          <cell r="B52" t="str">
            <v>CABLE DE COBRE No. 2 DESNUDO</v>
          </cell>
        </row>
        <row r="53">
          <cell r="B53" t="str">
            <v>CABLE DE COBRE No. 2 THWN</v>
          </cell>
        </row>
        <row r="54">
          <cell r="B54" t="str">
            <v>CABLE DE COBRE No. 2/0 THWN</v>
          </cell>
        </row>
        <row r="55">
          <cell r="B55" t="str">
            <v>CABLE DE COBRE No. 4 THWN</v>
          </cell>
        </row>
        <row r="56">
          <cell r="B56" t="str">
            <v>CABLE DE COBRE No. 6 THWN</v>
          </cell>
        </row>
        <row r="57">
          <cell r="B57" t="str">
            <v>CABLE DE COBRE No. 8 THWN</v>
          </cell>
        </row>
        <row r="58">
          <cell r="B58" t="str">
            <v>CABLE DE COBRE No. 10 THWN</v>
          </cell>
        </row>
        <row r="59">
          <cell r="B59" t="str">
            <v>CABLE DE COBRE No. 12 THWN</v>
          </cell>
        </row>
        <row r="60">
          <cell r="B60" t="str">
            <v>ALAMBRE DE COBRE No. 10 THWN</v>
          </cell>
        </row>
        <row r="61">
          <cell r="B61" t="str">
            <v>ALAMBRE DE COBRE No. 12 THWN</v>
          </cell>
        </row>
        <row r="62">
          <cell r="B62" t="str">
            <v>CABLE ENCAUCHETADO 2X14 AWG</v>
          </cell>
        </row>
        <row r="63">
          <cell r="B63" t="str">
            <v>CABLE ENCAUCHETADO 3X14 AWG</v>
          </cell>
        </row>
        <row r="64">
          <cell r="B64" t="str">
            <v>CABLE TRIPLEX  3X NO. 1/0 AAAC CON AISLAMIENTO XLPE</v>
          </cell>
        </row>
        <row r="65">
          <cell r="B65" t="str">
            <v>CABLE TRIPLEX  3X NO. 4/0 AAAC CON AISLAMIENTO XLPE</v>
          </cell>
        </row>
        <row r="66">
          <cell r="B66" t="str">
            <v>CABLE TRIPLEX TRENZADO 2 X 4 AAC + 1X4 AAAC NEUTRO </v>
          </cell>
        </row>
        <row r="67">
          <cell r="B67" t="str">
            <v>CAJA DE DERIVACIÓN DE ABONADO DE 4 SALIDAS BIFASICAS</v>
          </cell>
        </row>
        <row r="68">
          <cell r="B68" t="str">
            <v>CAJA DE DERIVACIÓN DE ABONADO DE 9 SALIDAS </v>
          </cell>
        </row>
        <row r="69">
          <cell r="B69" t="str">
            <v>CAJA DE REGISTRO EN CONCRETO DE 0,6x0,6x0,6 MTS </v>
          </cell>
        </row>
        <row r="70">
          <cell r="B70" t="str">
            <v>CAJA PVC 4"x4"</v>
          </cell>
        </row>
        <row r="71">
          <cell r="B71" t="str">
            <v>CAJA DE CONTROL ILUMINACION, INCLUYE CAJA , BREAKER 2x20A</v>
          </cell>
        </row>
        <row r="72">
          <cell r="B72" t="str">
            <v>TAPA CIEGA CAJA PVC 4"x4"</v>
          </cell>
        </row>
        <row r="73">
          <cell r="B73" t="str">
            <v>CARTUCHO AZUL</v>
          </cell>
        </row>
        <row r="74">
          <cell r="B74" t="str">
            <v>CAPACETE PARA TUBERIA DE 1/2"</v>
          </cell>
        </row>
        <row r="75">
          <cell r="B75" t="str">
            <v>CAPACETE PARA TUBERIA DE 3/4"</v>
          </cell>
        </row>
        <row r="76">
          <cell r="B76" t="str">
            <v>CAPACETE PARA TUBERIA DE 1"</v>
          </cell>
        </row>
        <row r="77">
          <cell r="B77" t="str">
            <v>CAPACETE PARA TUBERIA DE 1 1/4"</v>
          </cell>
        </row>
        <row r="78">
          <cell r="B78" t="str">
            <v>CAPACETE PARA TUBERIA DE 1 1/2"</v>
          </cell>
        </row>
        <row r="79">
          <cell r="B79" t="str">
            <v>CAPACETE PARA TUBERIA DE 2"</v>
          </cell>
        </row>
        <row r="80">
          <cell r="B80" t="str">
            <v>CAPACETE PARA TUBERIA DE 3"</v>
          </cell>
        </row>
        <row r="81">
          <cell r="B81" t="str">
            <v>CIMENTACIÓN POSTE DE 12 MTS EN CONCRETO DE 3000 PSI</v>
          </cell>
        </row>
        <row r="82">
          <cell r="B82" t="str">
            <v>CIMENTACIÓN POSTE DE 12 MTS EN CONCRETO DE 2000 PSI</v>
          </cell>
        </row>
        <row r="83">
          <cell r="B83" t="str">
            <v>CIMENTACIÓN POSTE DE 9 MTS EN CONCRETO DE 3000 PSI</v>
          </cell>
        </row>
        <row r="84">
          <cell r="B84" t="str">
            <v>CINTA DE ACERO INOXIDABLE DE 3/4"</v>
          </cell>
        </row>
        <row r="85">
          <cell r="B85" t="str">
            <v>COLLARÍN DE 5" - 6" DOBLE SALIDA</v>
          </cell>
        </row>
        <row r="86">
          <cell r="B86" t="str">
            <v>COLLARÍN DE 6" - 7" DOBLE SALIDA</v>
          </cell>
        </row>
        <row r="87">
          <cell r="B87" t="str">
            <v>COLLARÍN DE 8" - 9" DOBLE SALIDA</v>
          </cell>
        </row>
        <row r="88">
          <cell r="B88" t="str">
            <v>COLLARÍN PARA TRANSFORMADOR</v>
          </cell>
        </row>
        <row r="89">
          <cell r="B89" t="str">
            <v>CONDENSADOR DE 10 MICROFARADIOS 250V, MARCA INADISA </v>
          </cell>
        </row>
        <row r="90">
          <cell r="B90" t="str">
            <v>CONDENSADOR DE 20 MICROFARADIOS 330V, MARCA INADISA </v>
          </cell>
        </row>
        <row r="91">
          <cell r="B91" t="str">
            <v>CONDENSADOR DE 30 MICROFARADIOS 250V, MARCA INADISA</v>
          </cell>
        </row>
        <row r="92">
          <cell r="B92" t="str">
            <v>CONECTOR DE TORNILLO DE PERFORACION DE CHAQUETA AISLADA JZ2-95 EP PRINCIPAL 4 A 3/0 - DERIVACION 1/0 A 2</v>
          </cell>
        </row>
        <row r="93">
          <cell r="B93" t="str">
            <v>CONECTOR DE TORNILLO DE PERFORACION DE CHAQUETA AISLADA P2X 95 PRINCIPAL 4 A 3/0 - DERIVACION 10 A 2</v>
          </cell>
        </row>
        <row r="94">
          <cell r="B94" t="str">
            <v>CONECTOR DE TORNILLO DE PERFORACION DE CHAQUETA AISLADA P4X 150 PRINCIPAL1/0 A 300 KCM - DERIVACION 1/0 A 3 </v>
          </cell>
        </row>
        <row r="95">
          <cell r="B95" t="str">
            <v>CONECTOR TIPO AMP. CON ESTRIBO PARA CABLE NO. 1/0</v>
          </cell>
        </row>
        <row r="96">
          <cell r="B96" t="str">
            <v>CONECTOR TIPO AMP. PARA CABLE NO. 1/0 - 1/0</v>
          </cell>
        </row>
        <row r="97">
          <cell r="B97" t="str">
            <v>CONECTOR TRANSVERSAL</v>
          </cell>
        </row>
        <row r="98">
          <cell r="B98" t="str">
            <v>CONECTOR TRENZA KZ EP-95 4-3/0AWG A 14-8AWG</v>
          </cell>
        </row>
        <row r="99">
          <cell r="B99" t="str">
            <v>CORTACIRCUITO SERIE 15KV - 200AMP</v>
          </cell>
        </row>
        <row r="100">
          <cell r="B100" t="str">
            <v>CORTACIRCUITO SERIE 15KV - 100AMP</v>
          </cell>
        </row>
        <row r="101">
          <cell r="B101" t="str">
            <v>CURVA CONDUIT PVC DE 2"</v>
          </cell>
        </row>
        <row r="102">
          <cell r="B102" t="str">
            <v>CURVA CONDUIT PVC DE 1/2"</v>
          </cell>
        </row>
        <row r="103">
          <cell r="B103" t="str">
            <v>CURVA CONDUIT PVC DE 3/4"</v>
          </cell>
        </row>
        <row r="104">
          <cell r="B104" t="str">
            <v>CURVA CONDUIT PVC DE 1"</v>
          </cell>
        </row>
        <row r="105">
          <cell r="B105" t="str">
            <v>CURVA CONDUIT PVC DE 1 1/4"</v>
          </cell>
        </row>
        <row r="106">
          <cell r="B106" t="str">
            <v>CURVA CONDUIT PVC DE 1 1/2"</v>
          </cell>
        </row>
        <row r="107">
          <cell r="B107" t="str">
            <v>CURVA CONDUIT PVC DE 3"</v>
          </cell>
        </row>
        <row r="108">
          <cell r="B108" t="str">
            <v>CURVA CONDUIT EMT DE 1/2"</v>
          </cell>
        </row>
        <row r="109">
          <cell r="B109" t="str">
            <v>CURVA CONDUIT EMT DE 3/4"</v>
          </cell>
        </row>
        <row r="110">
          <cell r="B110" t="str">
            <v>CURVA CONDUIT EMT DE 1"</v>
          </cell>
        </row>
        <row r="111">
          <cell r="B111" t="str">
            <v>CURVA CONDUIT EMT DE 1 1/4"</v>
          </cell>
        </row>
        <row r="112">
          <cell r="B112" t="str">
            <v>CURVA CONDUIT EMT DE 1 1/2"</v>
          </cell>
        </row>
        <row r="113">
          <cell r="B113" t="str">
            <v>CURVA CONDUIT EMT DE 2"</v>
          </cell>
        </row>
        <row r="114">
          <cell r="B114" t="str">
            <v>CURVA CONDUIT EMT DE 3"</v>
          </cell>
        </row>
        <row r="115">
          <cell r="B115" t="str">
            <v>CRUCETA METALICA 3 X 1/4 X 2,40 MTS</v>
          </cell>
        </row>
        <row r="116">
          <cell r="B116" t="str">
            <v>CRUCETA METALICA 3 X 1/4 X 2,40 MTS AUTOSOPORTADA</v>
          </cell>
        </row>
        <row r="117">
          <cell r="B117" t="str">
            <v>CRUCETA DE MADERA 4 X 4 X 2,40 MTS</v>
          </cell>
        </row>
        <row r="118">
          <cell r="B118" t="str">
            <v>GRILLETE PARA INSTALACION DE AISLADOR SUSPENSIÓN EN CRUCETA</v>
          </cell>
        </row>
        <row r="119">
          <cell r="B119" t="str">
            <v>DIAGONAL EN ANGULO TIPO BANDERA 1 1/2 X 3/16 X 1,44 MTS</v>
          </cell>
        </row>
        <row r="120">
          <cell r="B120" t="str">
            <v>DIAGONAL EN ANGULO TIPO BANDERA 1 1/2 X 3/16 X 2,0 MTS</v>
          </cell>
        </row>
        <row r="121">
          <cell r="B121" t="str">
            <v>DIAGONAL RECTA CRUCETA METALICA 1 1/2 X 3/16 X 0,68 MTS</v>
          </cell>
        </row>
        <row r="122">
          <cell r="B122" t="str">
            <v>DIAGONAL RECTA EN VARILLA 5/8" X 0,77 MTS</v>
          </cell>
        </row>
        <row r="123">
          <cell r="B123" t="str">
            <v>ESPÁRRAGO DE 5/8"X12"</v>
          </cell>
        </row>
        <row r="124">
          <cell r="B124" t="str">
            <v>ESPARROGO DE 5/8" X 16" </v>
          </cell>
        </row>
        <row r="125">
          <cell r="B125" t="str">
            <v>ESPIGO LINE POST PARA CRUCETA METALICA</v>
          </cell>
        </row>
        <row r="126">
          <cell r="B126" t="str">
            <v>FOTOCELDA DE 1000W 105-305V, MARCA INADISA</v>
          </cell>
        </row>
        <row r="127">
          <cell r="B127" t="str">
            <v>FUSIBLE TIPO  H-13.2KV</v>
          </cell>
        </row>
        <row r="128">
          <cell r="B128" t="str">
            <v>FUSIBLE TIPO  H 15A 13.2KV</v>
          </cell>
        </row>
        <row r="129">
          <cell r="B129" t="str">
            <v>FUSIBLE TIPO  H 5A -13.2KV</v>
          </cell>
        </row>
        <row r="130">
          <cell r="B130" t="str">
            <v>FUSIBLE TIPO  D 4A -13.2KV</v>
          </cell>
        </row>
        <row r="131">
          <cell r="B131" t="str">
            <v>FUSIBLE TIPO  D 3A -13.2KV</v>
          </cell>
        </row>
        <row r="132">
          <cell r="B132" t="str">
            <v>FUSIBLE TIPO  D 2A -13.2KV</v>
          </cell>
        </row>
        <row r="133">
          <cell r="B133" t="str">
            <v>GABINETE GENERAL DE DISTRIBUCIÓN, CON CAPACIDAD DE ALOJAMIENTO PARA 9 MEDIDORES DE ENERGÍA, LAMINA GALVANIZADA CAL. 16, PINTURA ELECTROSTÁTICA RAL 7032. TOTALIZADOR 3x150A, 8 BREAKER 2x60A, 1 BREAKER 2x40A, BARRAJE 200A, CABLEADO Y MARCACIÓN.</v>
          </cell>
        </row>
        <row r="134">
          <cell r="B134" t="str">
            <v>GABINETE GENERAL DE DISTRIBUCIÓN, LAMINA GALVANIZADA CAL. 16, PINTURA ELECTROSTÁTICA RAL 7032. TOTALIZADOR 3x150A CABLEADO Y MARCACIÓN.</v>
          </cell>
        </row>
        <row r="135">
          <cell r="B135" t="str">
            <v>GABINETE GENERAL DE DISTRIBUCIÓN DE 100x70x20 CMS, LAMINA GALVANIZADA CAL. 16, PINTURA ELECTROSTÁTICA RAL 7032. TOTALIZADOR 3x150A, BARRAJE, CABLEADO Y MARCACIÓN.</v>
          </cell>
        </row>
        <row r="136">
          <cell r="B136" t="str">
            <v>GABINETE GENERAL DE DISTRIBUCIÓN, LAMINA GALVANIZADA CAL. 16, PINTURA ELECTROSTÁTICA RAL 7032. TOTALIZADOR 3x60A, 1 BREAKER 2x60A, 1 BREAKER 2x40A, BARRAJE 100A, CABLEADO Y MARCACIÓN.</v>
          </cell>
        </row>
        <row r="137">
          <cell r="B137" t="str">
            <v>GRAPA PRENSORA AMP. PARA CABLE NO. 2</v>
          </cell>
        </row>
        <row r="138">
          <cell r="B138" t="str">
            <v>GRAPA PRENSORA DE TRES PERNOS PARA 1/4"</v>
          </cell>
        </row>
        <row r="139">
          <cell r="B139" t="str">
            <v>GRAPA PRENSORA DE TRES PERNOS PARA 3/8"</v>
          </cell>
        </row>
        <row r="140">
          <cell r="B140" t="str">
            <v>GRAPA RETEN TIPO PASANTE DE ALUMINIO</v>
          </cell>
        </row>
        <row r="141">
          <cell r="B141" t="str">
            <v>GUARDACABO DE 1/4"</v>
          </cell>
        </row>
        <row r="142">
          <cell r="B142" t="str">
            <v>GUARDACABO DE 3/8" ( 2.8MMX9/16" )</v>
          </cell>
        </row>
        <row r="143">
          <cell r="B143" t="str">
            <v>HEBILLA PARA CINTA DE ACERO INOXIDABLE 3/4"</v>
          </cell>
        </row>
        <row r="144">
          <cell r="B144" t="str">
            <v>LUMINARIA NA 70W, 208-220-240V PE-PC, MARCA ROY ALPHA </v>
          </cell>
        </row>
        <row r="145">
          <cell r="B145" t="str">
            <v>LUMINARIA NA 70W, 208-220-240V VENECIA BRAZO, MARCA ROY ALPHA </v>
          </cell>
        </row>
        <row r="146">
          <cell r="B146" t="str">
            <v>LUMINARIA NA 70W, 208-220-240V FAROL COLONIAL PARA POSTE, MARCA ROY ALPHA </v>
          </cell>
        </row>
        <row r="147">
          <cell r="B147" t="str">
            <v>PARARRAYO TIPO DISTRIBUCIÓN SERIE 12KV - 10KA</v>
          </cell>
        </row>
        <row r="148">
          <cell r="B148" t="str">
            <v>PERCHA DE UN PUESTO GALVANIZADA</v>
          </cell>
        </row>
        <row r="149">
          <cell r="B149" t="str">
            <v>PERNO DE MAQUINA DE 5/8"X10" </v>
          </cell>
        </row>
        <row r="150">
          <cell r="B150" t="str">
            <v>PERNO DE MAQUINA DE 5/8"X12"</v>
          </cell>
        </row>
        <row r="151">
          <cell r="B151" t="str">
            <v>PERNO DE MAQUINA DE 5/8"X16"</v>
          </cell>
        </row>
        <row r="152">
          <cell r="B152" t="str">
            <v>PERNO DE MAQUINA DE 5/8"X2"</v>
          </cell>
        </row>
        <row r="153">
          <cell r="B153" t="str">
            <v>PERNO DE MAQUINA DE 5/8"X6"</v>
          </cell>
        </row>
        <row r="154">
          <cell r="B154" t="str">
            <v>PERNO DE MAQUINA DE 5/8"X8" </v>
          </cell>
        </row>
        <row r="155">
          <cell r="B155" t="str">
            <v>POSTE DE CONCRETO DE 12MTS 1050KG</v>
          </cell>
        </row>
        <row r="156">
          <cell r="B156" t="str">
            <v>POSTE DE CONCRETO DE 12MTS 750KG</v>
          </cell>
        </row>
        <row r="157">
          <cell r="B157" t="str">
            <v>POSTE DE CONCRETO DE 9MTS 1050KG</v>
          </cell>
        </row>
        <row r="158">
          <cell r="B158" t="str">
            <v>POSTE DE CONCRETO DE 9MTS 510KG</v>
          </cell>
        </row>
        <row r="159">
          <cell r="B159" t="str">
            <v>POSTE DE CONCRETO DE 9MTS 750KG</v>
          </cell>
        </row>
        <row r="160">
          <cell r="B160" t="str">
            <v>POSTE DE CONCRETO DE 8MTS 510KG</v>
          </cell>
        </row>
        <row r="161">
          <cell r="B161" t="str">
            <v>PREFORMADO PARA CABLE No. 1/0</v>
          </cell>
        </row>
        <row r="162">
          <cell r="B162" t="str">
            <v>REFLECTOR MH DE 400W 208-220V, MARCA ROY ALPHA </v>
          </cell>
        </row>
        <row r="163">
          <cell r="B163" t="str">
            <v>REGLETA DE EMPALME 110 POR PUESTO</v>
          </cell>
        </row>
        <row r="164">
          <cell r="B164" t="str">
            <v>SILLETA PARA CRUCETA DE MADERA</v>
          </cell>
        </row>
        <row r="165">
          <cell r="B165" t="str">
            <v>SOLDADURA EXOTERMICA DE 115 GR</v>
          </cell>
        </row>
        <row r="166">
          <cell r="B166" t="str">
            <v>SOLDADURA EXOTERMICA DE 90 GR</v>
          </cell>
        </row>
        <row r="167">
          <cell r="B167" t="str">
            <v>TAPON SELLADOR PARA CABLE  NO. 2 - 4/0</v>
          </cell>
        </row>
        <row r="168">
          <cell r="B168" t="str">
            <v>TERMINAL DE COBRE ESTAÑADO PARA CABLE No. 2/0 AWG</v>
          </cell>
        </row>
        <row r="169">
          <cell r="B169" t="str">
            <v>TERMINAL DE COBRE ESTAÑADO PARA CABLE No. 4 AWG</v>
          </cell>
        </row>
        <row r="170">
          <cell r="B170" t="str">
            <v>TRANSFORMADOR MONÓFASICO 10KVA-13200/240/120V</v>
          </cell>
        </row>
        <row r="171">
          <cell r="B171" t="str">
            <v>TRANSFORMADOR MONÓFASICO 15KVA-13200/240/120V</v>
          </cell>
        </row>
        <row r="172">
          <cell r="B172" t="str">
            <v>TRANSFORMADOR MONÓFASICO 25KVA-13200/240/120V</v>
          </cell>
        </row>
        <row r="173">
          <cell r="B173" t="str">
            <v>TRANSFORMADOR TRIFASICO 30KVA-13200/220/127V</v>
          </cell>
        </row>
        <row r="174">
          <cell r="B174" t="str">
            <v>TRANSFORMADOR MONÓFASICO 37,5 KVA-13200/240/120V</v>
          </cell>
        </row>
        <row r="175">
          <cell r="B175" t="str">
            <v>TRANSFORMADOR MONÓFASICO 50 KVA-13200/240/120V</v>
          </cell>
        </row>
        <row r="176">
          <cell r="B176" t="str">
            <v>TRANSFORMADOR MONÓFASICO 75 KVA-13200/240/120V</v>
          </cell>
        </row>
        <row r="177">
          <cell r="B177" t="str">
            <v>PREFORMADO PARA CABLE No. 1/0</v>
          </cell>
        </row>
        <row r="178">
          <cell r="B178" t="str">
            <v>TUBO CONDUIT GALVANIZADO DE 1 1/2"x3MTS</v>
          </cell>
        </row>
        <row r="179">
          <cell r="B179" t="str">
            <v>TUBO CONDUIT GALVANIZADO DE 1 1/4"x3MTS</v>
          </cell>
        </row>
        <row r="180">
          <cell r="B180" t="str">
            <v>TUBO CONDUIT GALVANIZADO DE 1"x3MTS</v>
          </cell>
        </row>
        <row r="181">
          <cell r="B181" t="str">
            <v>TUBO CONDUIT GALVANIZADO DE 1/2"x3MTS</v>
          </cell>
        </row>
        <row r="182">
          <cell r="B182" t="str">
            <v>TUBO CONDUIT GALVANIZADO DE 2"x3MTS</v>
          </cell>
        </row>
        <row r="183">
          <cell r="B183" t="str">
            <v>TUBO CONDUIT GALVANIZADO DE 3"x3MTS</v>
          </cell>
        </row>
        <row r="184">
          <cell r="B184" t="str">
            <v>TUBO CONDUIT GALVANIZADO DE 3/4"x3MTS</v>
          </cell>
        </row>
        <row r="185">
          <cell r="B185" t="str">
            <v>TUBO CONDUIT EMT DE 1 1/2"x3MTS</v>
          </cell>
        </row>
        <row r="186">
          <cell r="B186" t="str">
            <v>TUBO CONDUIT EMT DE 1 1/4"x3MTS</v>
          </cell>
        </row>
        <row r="187">
          <cell r="B187" t="str">
            <v>TUBO CONDUIT EMT DE 1"x3MTS</v>
          </cell>
        </row>
        <row r="188">
          <cell r="B188" t="str">
            <v>TUBO CONDUIT EMT DE 1/2"x3MTS</v>
          </cell>
        </row>
        <row r="189">
          <cell r="B189" t="str">
            <v>TUBO CONDUIT EMT DE 2"x3MTS</v>
          </cell>
        </row>
        <row r="190">
          <cell r="B190" t="str">
            <v>TUBO CONDUIT EMT DE 3"x3MTS</v>
          </cell>
        </row>
        <row r="191">
          <cell r="B191" t="str">
            <v>TUBO CONDUIT EMT DE 3/4"x3MTS</v>
          </cell>
        </row>
        <row r="192">
          <cell r="B192" t="str">
            <v>TUBO CONDUIT PVC DE 1 1/2"x3MTS</v>
          </cell>
        </row>
        <row r="193">
          <cell r="B193" t="str">
            <v>TUBO CONDUIT PVC DE 1 1/4"x3MTS</v>
          </cell>
        </row>
        <row r="194">
          <cell r="B194" t="str">
            <v>TUBO CONDUIT PVC DE 1"x3MTS</v>
          </cell>
        </row>
        <row r="195">
          <cell r="B195" t="str">
            <v>TUBO CONDUIT PVC DE 1/2"x3MTS</v>
          </cell>
        </row>
        <row r="196">
          <cell r="B196" t="str">
            <v>TUBO CONDUIT PVC DE 3/4"x3MTS</v>
          </cell>
        </row>
        <row r="197">
          <cell r="B197" t="str">
            <v>TUBO CONDUIT PVC DE 2"x3MTS</v>
          </cell>
        </row>
        <row r="198">
          <cell r="B198" t="str">
            <v>TUBO CONDUIT PVC DE 3"x3MTS</v>
          </cell>
        </row>
        <row r="199">
          <cell r="B199" t="str">
            <v>TUBO DE SILICONA </v>
          </cell>
        </row>
        <row r="200">
          <cell r="B200" t="str">
            <v>TUERCA DE OJO PARA 5/8"</v>
          </cell>
        </row>
        <row r="201">
          <cell r="B201" t="str">
            <v>UNION CONDUIT EMT DE 1/2"</v>
          </cell>
        </row>
        <row r="202">
          <cell r="B202" t="str">
            <v>UNION CONDUIT EMT DE 3/4"</v>
          </cell>
        </row>
        <row r="203">
          <cell r="B203" t="str">
            <v>UNION CONDUIT EMT DE 1"</v>
          </cell>
        </row>
        <row r="204">
          <cell r="B204" t="str">
            <v>UNION CONDUIT EMT DE 1 1/4"</v>
          </cell>
        </row>
        <row r="205">
          <cell r="B205" t="str">
            <v>UNION CONDUIT EMT DE 1 1/2"</v>
          </cell>
        </row>
        <row r="206">
          <cell r="B206" t="str">
            <v>UNION CONDUIT EMT DE 2"</v>
          </cell>
        </row>
        <row r="207">
          <cell r="B207" t="str">
            <v>UNION CONDUIT EMT DE 3"</v>
          </cell>
        </row>
        <row r="208">
          <cell r="B208" t="str">
            <v>VARILLA DE ANCLAJE DE ACERO DE 1.5X5/8"</v>
          </cell>
        </row>
        <row r="209">
          <cell r="B209" t="str">
            <v>VARILLA DE ANCLAJE DE ACERO DE 1.8MTX5/8"</v>
          </cell>
        </row>
        <row r="210">
          <cell r="B210" t="str">
            <v>VARILLA DE COBRE DE 2,4 MTS X 5/8"</v>
          </cell>
        </row>
        <row r="211">
          <cell r="B211" t="str">
            <v>VIGUETA DE ANCLAJE EN CONCRETO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MO"/>
      <sheetName val="Trans y Herra"/>
      <sheetName val="Salarios"/>
      <sheetName val="Lp"/>
      <sheetName val="PRESUPUESTO"/>
    </sheetNames>
    <sheetDataSet>
      <sheetData sheetId="3">
        <row r="5">
          <cell r="B5" t="str">
            <v>DESCRIPCION</v>
          </cell>
        </row>
        <row r="8">
          <cell r="B8" t="str">
            <v>ADAPTADOR CONDUICT PVC DE 2"</v>
          </cell>
        </row>
        <row r="9">
          <cell r="B9" t="str">
            <v>ADAPTADOR CONDUIT PVC DE 1 1/2"</v>
          </cell>
        </row>
        <row r="10">
          <cell r="B10" t="str">
            <v>ADAPTADOR CONDUIT PVC DE 1 1/4"</v>
          </cell>
        </row>
        <row r="11">
          <cell r="B11" t="str">
            <v>ADAPTADOR CONDUIT PVC DE 1"</v>
          </cell>
        </row>
        <row r="12">
          <cell r="B12" t="str">
            <v>ADAPTADOR CONDUIT PVC DE 1/2"</v>
          </cell>
        </row>
        <row r="13">
          <cell r="B13" t="str">
            <v>ADAPTADOR CONDUIT PVC DE 3"</v>
          </cell>
        </row>
        <row r="14">
          <cell r="B14" t="str">
            <v>ADAPTADOR CONDUIT PVC DE 3/4"</v>
          </cell>
        </row>
        <row r="15">
          <cell r="B15" t="str">
            <v>AISLADOR CARRETE DE 3",ANSI 53-2</v>
          </cell>
        </row>
        <row r="16">
          <cell r="B16" t="str">
            <v>AISLADOR DE DISCO 10", CLASE ANSI 52-4</v>
          </cell>
        </row>
        <row r="17">
          <cell r="B17" t="str">
            <v>AISLADOR LINE POST A 24 KV, CLASE ANSI 57-1</v>
          </cell>
        </row>
        <row r="18">
          <cell r="B18" t="str">
            <v>AISLADOR SUSPENSIÓN POLIMERICO DE 15KV</v>
          </cell>
        </row>
        <row r="19">
          <cell r="B19" t="str">
            <v>AISLADOR TENSOR DE 4¼", CLASE ANSI 54-3</v>
          </cell>
        </row>
        <row r="20">
          <cell r="B20" t="str">
            <v>AISLADOR TENSOR DE 6 3/4",15KV,53KN, CLASE ANSI 54-4</v>
          </cell>
        </row>
        <row r="21">
          <cell r="B21" t="str">
            <v>ALAMBRE DE COBRE FORRADO NO. 8 PARA AMARRE, NEGRO</v>
          </cell>
        </row>
        <row r="22">
          <cell r="B22" t="str">
            <v>ARANDELA CUADRADA PARA 5/8" 4"X4"</v>
          </cell>
        </row>
        <row r="23">
          <cell r="B23" t="str">
            <v>ARANDELA DE PRESIÓN PARA 1/2"</v>
          </cell>
        </row>
        <row r="24">
          <cell r="B24" t="str">
            <v>ARANDELA DE PRESIÓN PARA 5/8"</v>
          </cell>
        </row>
        <row r="25">
          <cell r="B25" t="str">
            <v>ARANDELA REDONDA PARA 1/2"</v>
          </cell>
        </row>
        <row r="26">
          <cell r="B26" t="str">
            <v>ARANDELA REDONDA PARA 5/8"</v>
          </cell>
        </row>
        <row r="27">
          <cell r="B27" t="str">
            <v>ARRANCADOR DE 70W 2T 208/240V, MARCA INADISA</v>
          </cell>
        </row>
        <row r="28">
          <cell r="B28" t="str">
            <v>ARRANCADOR DE NA 100-150-250-600W 2T 208/240V, MARCA INADISA</v>
          </cell>
        </row>
        <row r="29">
          <cell r="B29" t="str">
            <v>BALASTA HG DE 125W 208-220V, MARCA ROY ALPHA</v>
          </cell>
        </row>
        <row r="30">
          <cell r="B30" t="str">
            <v>BALASTA NA DE 150W 208-220V, MARCA ROY ALPHA</v>
          </cell>
        </row>
        <row r="31">
          <cell r="B31" t="str">
            <v>BALASTA NA DE 250W 208-220-240V TRITAP, MARCA ROY ALPHA </v>
          </cell>
        </row>
        <row r="32">
          <cell r="B32" t="str">
            <v>BALASTA NA DE 70W 208-220-240V TRITAP, MARCA ROY ALPHA</v>
          </cell>
        </row>
        <row r="33">
          <cell r="B33" t="str">
            <v>BASE DE FOTOCELDA 600V, MARCA FISHER</v>
          </cell>
        </row>
        <row r="34">
          <cell r="B34" t="str">
            <v>BOMBILLO HG DE 125W 220V, MARCA PHILIPS</v>
          </cell>
        </row>
        <row r="35">
          <cell r="B35" t="str">
            <v>BOMBILLO MH DE 400W 220V CLARO </v>
          </cell>
        </row>
        <row r="36">
          <cell r="B36" t="str">
            <v>BOMBILLO NA DE 150W 220V TUBULAR, MARCA PHILIPS</v>
          </cell>
        </row>
        <row r="37">
          <cell r="B37" t="str">
            <v>BOMBILLO NA DE 250W 220V TUBULAR, MARCA PHILIPS</v>
          </cell>
        </row>
        <row r="38">
          <cell r="B38" t="str">
            <v>BOMBILLO NA DE 70W 220V TUBULAR, MARCA PHILIPS</v>
          </cell>
        </row>
        <row r="39">
          <cell r="B39" t="str">
            <v>BRAZO GALVANIZADO CON BASE DE 1PLG X 0.6 MTS 20-20</v>
          </cell>
        </row>
        <row r="40">
          <cell r="B40" t="str">
            <v>CABLE ACSR NO. 1/0 AZUSA</v>
          </cell>
        </row>
        <row r="41">
          <cell r="B41" t="str">
            <v>CABLE ACSR NO. 266 MCM</v>
          </cell>
        </row>
        <row r="42">
          <cell r="B42" t="str">
            <v>CABLE DE ACERO GALVANIZADO SUPER-GX DE 1/4"</v>
          </cell>
        </row>
        <row r="43">
          <cell r="B43" t="str">
            <v>CABLE DE ACERO GALVANIZADO SUPER-GX DE 3/8"</v>
          </cell>
        </row>
        <row r="44">
          <cell r="B44" t="str">
            <v>CABLE DE COBRE NO. 2 DESNUDO</v>
          </cell>
        </row>
        <row r="45">
          <cell r="B45" t="str">
            <v>CABLE DE COBRE NO. 2/0 DESNUDO</v>
          </cell>
        </row>
        <row r="46">
          <cell r="B46" t="str">
            <v>CABLE DE COBRE NO. 2 THWN</v>
          </cell>
        </row>
        <row r="47">
          <cell r="B47" t="str">
            <v>CABLE DE COBRE NO. 1/0 THWN</v>
          </cell>
        </row>
        <row r="48">
          <cell r="B48" t="str">
            <v>CABLE DE COBRE No. 2/0 THWN</v>
          </cell>
        </row>
        <row r="49">
          <cell r="B49" t="str">
            <v>CABLE DE COBRE No. 3/0 THWN</v>
          </cell>
        </row>
        <row r="50">
          <cell r="B50" t="str">
            <v>CABLE ENCAUCHETADO 2X14 AWG</v>
          </cell>
        </row>
        <row r="51">
          <cell r="B51" t="str">
            <v>CABLE ENCAUCHETADO 3X14 AWG</v>
          </cell>
        </row>
        <row r="52">
          <cell r="B52" t="str">
            <v>CABLE TRIPLEX  3X NO. 1/0 AAAC CON AISLAMIENTO XLPE</v>
          </cell>
        </row>
        <row r="53">
          <cell r="B53" t="str">
            <v>CABLE TRIPLEX TRENZADO 2 X 4 AAC + 1X4 AAAC NEUTRO </v>
          </cell>
        </row>
        <row r="54">
          <cell r="B54" t="str">
            <v>CAJA DE DERIVACIÓN DE ABONADO DE 4 SALIDAS </v>
          </cell>
        </row>
        <row r="55">
          <cell r="B55" t="str">
            <v>CAJA DE DERIVACIÓN DE ABONADO DE 9 SALIDAS </v>
          </cell>
        </row>
        <row r="56">
          <cell r="B56" t="str">
            <v>CAPACETE PARA TUBERIA DE 1/2"</v>
          </cell>
        </row>
        <row r="57">
          <cell r="B57" t="str">
            <v>CAPACETE PARA TUBERIA DE 3/4"</v>
          </cell>
        </row>
        <row r="58">
          <cell r="B58" t="str">
            <v>CAPACETE PARA TUBERIA DE 1"</v>
          </cell>
        </row>
        <row r="59">
          <cell r="B59" t="str">
            <v>CAPACETE PARA TUBERIA DE 1 1/4"</v>
          </cell>
        </row>
        <row r="60">
          <cell r="B60" t="str">
            <v>CAPACETE PARA TUBERIA DE 1 1/2"</v>
          </cell>
        </row>
        <row r="61">
          <cell r="B61" t="str">
            <v>CAPACETE PARA TUBERIA DE 2"</v>
          </cell>
        </row>
        <row r="62">
          <cell r="B62" t="str">
            <v>CAPACETE PARA TUBERIA DE 3"</v>
          </cell>
        </row>
        <row r="63">
          <cell r="B63" t="str">
            <v>CARTUCHO AZUL</v>
          </cell>
        </row>
        <row r="64">
          <cell r="B64" t="str">
            <v>CIMENTACIÓN POSTE DE 12 MTS EN CONCRETO DE 3000 PSI</v>
          </cell>
        </row>
        <row r="65">
          <cell r="B65" t="str">
            <v>CIMENTACIÓN POSTE DE 9 MTS EN CONCRETO DE 3000 PSI</v>
          </cell>
        </row>
        <row r="66">
          <cell r="B66" t="str">
            <v>CINTA DE ACERO INOXIDABLE DE 3/4"</v>
          </cell>
        </row>
        <row r="67">
          <cell r="B67" t="str">
            <v>COLLARÍN DE 5" - 6" DOBLE SALIDA</v>
          </cell>
        </row>
        <row r="68">
          <cell r="B68" t="str">
            <v>COLLARÍN DE 6" - 7" DOBLE SALIDA</v>
          </cell>
        </row>
        <row r="69">
          <cell r="B69" t="str">
            <v>COLLARÍN DE 8" - 9" DOBLE SALIDA</v>
          </cell>
        </row>
        <row r="70">
          <cell r="B70" t="str">
            <v>COLLARÍN PARA TRANSFORMADOR</v>
          </cell>
        </row>
        <row r="71">
          <cell r="B71" t="str">
            <v>CONDENSADOR DE 10 MICROFARADIOS 250V, MARCA INADISA </v>
          </cell>
        </row>
        <row r="72">
          <cell r="B72" t="str">
            <v>CONDENSADOR DE 20 MICROFARADIOS 330V, MARCA INADISA </v>
          </cell>
        </row>
        <row r="73">
          <cell r="B73" t="str">
            <v>CONDENSADOR DE 30 MICROFARADIOS 250V, MARCA INADISA</v>
          </cell>
        </row>
        <row r="74">
          <cell r="B74" t="str">
            <v>CONECTOR DE TORNILLO DE PERFORACION DE CHAQUETA AISLADA JZ2-95 EP PRINCIPAL 4 A 3/0 - DERIVACION 1/0 A 2</v>
          </cell>
        </row>
        <row r="75">
          <cell r="B75" t="str">
            <v>CONECTOR DE TORNILLO DE PERFORACION DE CHAQUETA AISLADA P2X 95 PRINCIPAL 4 A 3/0 - DERIVACION 10 A 2</v>
          </cell>
        </row>
        <row r="76">
          <cell r="B76" t="str">
            <v>CONECTOR DE TORNILLO DE PERFORACION DE CHAQUETA AISLADA P4X 150 PRINCIPAL1/0 A 300 KCM - DERIVACION 1/0 A 3 </v>
          </cell>
        </row>
        <row r="77">
          <cell r="B77" t="str">
            <v>CONECTOR TIPO AMP. CON ESTRIBO PARA CABLE NO. 1/0</v>
          </cell>
        </row>
        <row r="78">
          <cell r="B78" t="str">
            <v>CONECTOR TIPO AMP. CON ESTRIBO PARA CABLE NO. 266 MCM</v>
          </cell>
        </row>
        <row r="79">
          <cell r="B79" t="str">
            <v>CONECTOR TIPO AMP. PARA CABLE NO. 1/0 - 1/0</v>
          </cell>
        </row>
        <row r="80">
          <cell r="B80" t="str">
            <v>CONECTOR TIPO AMP. PARA CABLE NO. 266 MCM</v>
          </cell>
        </row>
        <row r="81">
          <cell r="B81" t="str">
            <v>CONECTOR TRANSVERSAL</v>
          </cell>
        </row>
        <row r="82">
          <cell r="B82" t="str">
            <v>CONECTOR TRENZA KZ EP-95 4-3/0AWG A 14-8AWG</v>
          </cell>
        </row>
        <row r="83">
          <cell r="B83" t="str">
            <v>CORTACIRCUITO SERIE 15KV - 100AMP</v>
          </cell>
        </row>
        <row r="84">
          <cell r="B84" t="str">
            <v>CORTACIRCUITO SERIE 15KV - 200AMP</v>
          </cell>
        </row>
        <row r="85">
          <cell r="B85" t="str">
            <v>CRUCETA METALICA 3 X 1/4 X 2,40 MTS</v>
          </cell>
        </row>
        <row r="86">
          <cell r="B86" t="str">
            <v>CURVA CONDUIT PVC DE 1 1/2"</v>
          </cell>
        </row>
        <row r="87">
          <cell r="B87" t="str">
            <v>CURVA CONDUIT PVC DE 1 1/4"</v>
          </cell>
        </row>
        <row r="88">
          <cell r="B88" t="str">
            <v>CURVA CONDUIT PVC DE 1"</v>
          </cell>
        </row>
        <row r="89">
          <cell r="B89" t="str">
            <v>CURVA CONDUIT PVC DE 1/2"</v>
          </cell>
        </row>
        <row r="90">
          <cell r="B90" t="str">
            <v>CURVA CONDUIT PVC DE 2"</v>
          </cell>
        </row>
        <row r="91">
          <cell r="B91" t="str">
            <v>CURVA CONDUIT PVC DE 3"</v>
          </cell>
        </row>
        <row r="92">
          <cell r="B92" t="str">
            <v>CURVA CONDUIT PVC DE 3/4"</v>
          </cell>
        </row>
        <row r="93">
          <cell r="B93" t="str">
            <v>DIAGONAL EN ANGULO TIPO BANDERA 1 1/2 X 3/16 X 1,44 MTS</v>
          </cell>
        </row>
        <row r="94">
          <cell r="B94" t="str">
            <v>DIAGONAL EN ANGULO TIPO BANDERA 1 1/2 X 3/16 X 1,80 MTS</v>
          </cell>
        </row>
        <row r="95">
          <cell r="B95" t="str">
            <v>DIAGONAL RECTA CRUCETA METALICA 1 1/2 X 3/16 X 0,68 MTS</v>
          </cell>
        </row>
        <row r="96">
          <cell r="B96" t="str">
            <v>ESPÁRRAGO DE 5/8"X12"</v>
          </cell>
        </row>
        <row r="97">
          <cell r="B97" t="str">
            <v>ESPARROGO DE 5/8" X 16" </v>
          </cell>
        </row>
        <row r="98">
          <cell r="B98" t="str">
            <v>ESPIGO LINE POST PARA CRUCETA METALICA</v>
          </cell>
        </row>
        <row r="99">
          <cell r="B99" t="str">
            <v>FOTOCELDA DE 1000W 105-305V, MARCA INADISA</v>
          </cell>
        </row>
        <row r="100">
          <cell r="B100" t="str">
            <v>FUSIBLE TIPO  D 3A -13.2KV</v>
          </cell>
        </row>
        <row r="101">
          <cell r="B101" t="str">
            <v>FUSIBLE TIPO  H 5A -13.2KV</v>
          </cell>
        </row>
        <row r="102">
          <cell r="B102" t="str">
            <v>FUSIBLE TIPO  H-13.2KV</v>
          </cell>
        </row>
        <row r="103">
          <cell r="B103" t="str">
            <v>GABINETE GENERAL DE DISTRIBUCIÓN, CON CAPACIDAD DE ALOJAMIENTO PARA 9 MEDIDORES DE ENERGÍA, LAMINA GALVANIZADA CAL. 16, PINTURA ELECTROSTÁTICA RAL 7032. TOTALIZADOR 3x150A, 8 BREAKER 2x60A, 1 BREAKER 2x40A, BARRAJE 200A, CABLEADO Y MARCACIÓN.</v>
          </cell>
        </row>
        <row r="104">
          <cell r="B104" t="str">
            <v>GABINETE DE PROTECCIONES EN LAMINA GALVANIZADA CAL. 16, PINTURA ELECTROSTÁTICA RAL 7032. TOTALIZADOR REGULABLE DE 300 - 400A , 1 BREAKER DE 3x40A, 1 BREAKER DE 3x125A, 1 BREAKER DE 3x150A, 1 BREAKER DE 3x80A, 2 BREAKERS DE 3x100A, 2 BREAKERS DE 3x60A, CON</v>
          </cell>
        </row>
        <row r="105">
          <cell r="B105" t="str">
            <v>GRAPA PRENSORA AMP. PARA CABLE NO. 2</v>
          </cell>
        </row>
        <row r="106">
          <cell r="B106" t="str">
            <v>GRAPA PRENSORA DE TRES PERNOS PARA 1/4"</v>
          </cell>
        </row>
        <row r="107">
          <cell r="B107" t="str">
            <v>GRAPA PRENSORA DE TRES PERNOS PARA 3/8"</v>
          </cell>
        </row>
        <row r="108">
          <cell r="B108" t="str">
            <v>GRAPA RETEN TIPO PASANTE DE ALUMINIO PARA CABLE 1/0 ACSR</v>
          </cell>
        </row>
        <row r="109">
          <cell r="B109" t="str">
            <v>GRAPA RETEN TIPO PASANTE DE ALUMINIO PARA CABLE 266 MCM</v>
          </cell>
        </row>
        <row r="110">
          <cell r="B110" t="str">
            <v>GUARDACABO DE 1/4"</v>
          </cell>
        </row>
        <row r="111">
          <cell r="B111" t="str">
            <v>GUARDACABO DE 3/8" ( 2.8MMX9/16" )</v>
          </cell>
        </row>
        <row r="112">
          <cell r="B112" t="str">
            <v>HEBILLA PARA CINTA DE ACERO INOXIDABLE 3/8"</v>
          </cell>
        </row>
        <row r="113">
          <cell r="B113" t="str">
            <v>LUMINARIA NA 70W, 208-220-240V PE-PC, MARCA ROY ALPHA </v>
          </cell>
        </row>
        <row r="114">
          <cell r="B114" t="str">
            <v>PARARRAYO TIPO DISTRIBUCIÓN SERIE 12KV - 10KA</v>
          </cell>
        </row>
        <row r="115">
          <cell r="B115" t="str">
            <v>PERCHA DE UN PUESTO GALVANIZADA</v>
          </cell>
        </row>
        <row r="116">
          <cell r="B116" t="str">
            <v>PERNO DE MAQUINA DE 5/8"X10" </v>
          </cell>
        </row>
        <row r="117">
          <cell r="B117" t="str">
            <v>PERNO DE MAQUINA DE 5/8"X12"</v>
          </cell>
        </row>
        <row r="118">
          <cell r="B118" t="str">
            <v>PERNO DE MAQUINA DE 5/8"X16"</v>
          </cell>
        </row>
        <row r="119">
          <cell r="B119" t="str">
            <v>PERNO DE MAQUINA DE 5/8"X2"</v>
          </cell>
        </row>
        <row r="120">
          <cell r="B120" t="str">
            <v>PERNO DE MAQUINA DE 5/8"X6"</v>
          </cell>
        </row>
        <row r="121">
          <cell r="B121" t="str">
            <v>PERNO DE MAQUINA DE 5/8"X8" </v>
          </cell>
        </row>
        <row r="122">
          <cell r="B122" t="str">
            <v>POSTE DE CONCRETO DE 12MTS 1250DAN</v>
          </cell>
        </row>
        <row r="123">
          <cell r="B123" t="str">
            <v>POSTE DE CONCRETO DE 12MTS 1050KG</v>
          </cell>
        </row>
        <row r="124">
          <cell r="B124" t="str">
            <v>POSTE DE CONCRETO DE 12MTS 750KG</v>
          </cell>
        </row>
        <row r="125">
          <cell r="B125" t="str">
            <v>POSTE DE CONCRETO DE 9MTS 1050KG</v>
          </cell>
        </row>
        <row r="126">
          <cell r="B126" t="str">
            <v>POSTE DE CONCRETO DE 9MTS 510KG</v>
          </cell>
        </row>
        <row r="127">
          <cell r="B127" t="str">
            <v>POSTE DE CONCRETO DE 9MTS 750KG</v>
          </cell>
        </row>
        <row r="128">
          <cell r="B128" t="str">
            <v>REFLECTOR MH DE 400W 208-220V, MARCA ROY ALPHA </v>
          </cell>
        </row>
        <row r="129">
          <cell r="B129" t="str">
            <v>REGLETA DE EMPALME 110 POR PUESTO</v>
          </cell>
        </row>
        <row r="130">
          <cell r="B130" t="str">
            <v>SILLETA PARA CRUCETA DE MADERA</v>
          </cell>
        </row>
        <row r="131">
          <cell r="B131" t="str">
            <v>SOLDADURA EXOTERMICA DE 115 GR</v>
          </cell>
        </row>
        <row r="132">
          <cell r="B132" t="str">
            <v>SOLDADURA EXOTERMICA DE 90 GR</v>
          </cell>
        </row>
        <row r="133">
          <cell r="B133" t="str">
            <v>TAPON SELLADOR PARA CABLE  NO. 2 - 4/0</v>
          </cell>
        </row>
        <row r="134">
          <cell r="B134" t="str">
            <v>TRANSFORMADOR MONÓFASICO 10KVA-13200/240/120V</v>
          </cell>
        </row>
        <row r="135">
          <cell r="B135" t="str">
            <v>TRANSFORMADOR MONÓFASICO 25KVA-13200/240/120V</v>
          </cell>
        </row>
        <row r="136">
          <cell r="B136" t="str">
            <v>TRANSFORMADOR MONÓFASICO 37,5 KVA-13200/240/120V</v>
          </cell>
        </row>
        <row r="137">
          <cell r="B137" t="str">
            <v>TRANSFORMADOR MONÓFASICO 50 KVA-13200/240/120V</v>
          </cell>
        </row>
        <row r="138">
          <cell r="B138" t="str">
            <v>TRANSFORMADOR MONÓFASICO 75 KVA-13200/240/120V</v>
          </cell>
        </row>
        <row r="139">
          <cell r="B139" t="str">
            <v>TRANSFORMADOR TRIFASICO 112,5 KVA-13200/220/127V</v>
          </cell>
        </row>
        <row r="140">
          <cell r="B140" t="str">
            <v>TUBO CONDUIT GALVANIZADO DE 1 1/2"x3MTS</v>
          </cell>
        </row>
        <row r="141">
          <cell r="B141" t="str">
            <v>TUBO CONDUIT GALVANIZADO DE 1 1/4"x3MTS</v>
          </cell>
        </row>
        <row r="142">
          <cell r="B142" t="str">
            <v>TUBO CONDUIT GALVANIZADO DE 1"x3MTS</v>
          </cell>
        </row>
        <row r="143">
          <cell r="B143" t="str">
            <v>TUBO CONDUIT GALVANIZADO DE 1/2"x3MTS</v>
          </cell>
        </row>
        <row r="144">
          <cell r="B144" t="str">
            <v>TUBO CONDUIT GALVANIZADO DE 2"x3MTS</v>
          </cell>
        </row>
        <row r="145">
          <cell r="B145" t="str">
            <v>TUBO CONDUIT GALVANIZADO DE 3"x3MTS</v>
          </cell>
        </row>
        <row r="146">
          <cell r="B146" t="str">
            <v>TUBO CONDUIT GALVANIZADO DE 3/4"x3MTS</v>
          </cell>
        </row>
        <row r="147">
          <cell r="B147" t="str">
            <v>TUBO CONDUIT PVC DE 1 1/2"x3MTS</v>
          </cell>
        </row>
        <row r="148">
          <cell r="B148" t="str">
            <v>TUBO CONDUIT PVC DE 1 1/4"x3MTS</v>
          </cell>
        </row>
        <row r="149">
          <cell r="B149" t="str">
            <v>TUBO CONDUIT PVC DE 1"x3MTS</v>
          </cell>
        </row>
        <row r="150">
          <cell r="B150" t="str">
            <v>TUBO CONDUIT PVC DE 1/2"x3MTS</v>
          </cell>
        </row>
        <row r="151">
          <cell r="B151" t="str">
            <v>TUBO CONDUIT PVC DE 1/2"x3MTS</v>
          </cell>
        </row>
        <row r="152">
          <cell r="B152" t="str">
            <v>TUBO CONDUIT PVC DE 2"x3MTS</v>
          </cell>
        </row>
        <row r="153">
          <cell r="B153" t="str">
            <v>TUBO CONDUIT PVC DE 3"x3MTS</v>
          </cell>
        </row>
        <row r="154">
          <cell r="B154" t="str">
            <v>TUBO DE SILICONA </v>
          </cell>
        </row>
        <row r="155">
          <cell r="B155" t="str">
            <v>TUERCA DE OJO PARA 5/8"</v>
          </cell>
        </row>
        <row r="156">
          <cell r="B156" t="str">
            <v>VARILLA DE ANCLAJE DE ACERO DE 1.5X5/8"</v>
          </cell>
        </row>
        <row r="157">
          <cell r="B157" t="str">
            <v>VARILLA DE ANCLAJE DE ACERO DE 1.8MTX5/8"</v>
          </cell>
        </row>
        <row r="158">
          <cell r="B158" t="str">
            <v>VARILLA DE COBRE DE 2,4 MTS X 5/8"</v>
          </cell>
        </row>
        <row r="159">
          <cell r="B159" t="str">
            <v>VIGUETA DE ANCLAJE EN CONCRETO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rrio buenavista"/>
      <sheetName val="calle 65"/>
      <sheetName val="Holanda"/>
      <sheetName val="daños ciudad"/>
      <sheetName val="Resumen CON PRECIOS DE LA OFE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ACTA(1)"/>
      <sheetName val="ACTA(1)"/>
      <sheetName val="PREACTA(2)"/>
      <sheetName val="ACTA(2)"/>
      <sheetName val="Hoja2"/>
      <sheetName val="Hoja3"/>
      <sheetName val="Lp"/>
      <sheetName val="Obras_Civiles"/>
      <sheetName val="Suministro"/>
    </sheetNames>
    <sheetDataSet>
      <sheetData sheetId="0">
        <row r="298">
          <cell r="I298">
            <v>89.01250000000005</v>
          </cell>
          <cell r="J298">
            <v>106.17660000000001</v>
          </cell>
          <cell r="K298">
            <v>31.3975</v>
          </cell>
          <cell r="L298">
            <v>16.83</v>
          </cell>
          <cell r="M298">
            <v>3.2250000000000005</v>
          </cell>
          <cell r="N298">
            <v>14.299999999999999</v>
          </cell>
          <cell r="O298">
            <v>49.536802999999985</v>
          </cell>
          <cell r="P298">
            <v>64.3978439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RA CIVIL Y SUMINS"/>
      <sheetName val="Cuadro de diseño Samari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TE"/>
      <sheetName val="SUM"/>
      <sheetName val="SUM(Precios de lista)"/>
      <sheetName val="Presupuesto_Obra_Civil"/>
      <sheetName val="Presup_O._Civil (oficial)"/>
      <sheetName val="resumen (con precio oficial)"/>
      <sheetName val="resumen"/>
      <sheetName val="TUBERIA"/>
      <sheetName val="HD ó HF"/>
      <sheetName val="PE"/>
      <sheetName val="Presup_O._Civil (sin ahorro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rrio buenavista"/>
      <sheetName val="calle 65"/>
      <sheetName val="Holanda"/>
      <sheetName val="daños ciudad"/>
      <sheetName val="Resumen CON PRECIOS DE LA OFER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mara de caida"/>
      <sheetName val="Demolicion de pavimento"/>
      <sheetName val="Reposi pavimento"/>
      <sheetName val="Señales de obreros metalicas"/>
      <sheetName val="Señales peligro"/>
      <sheetName val="Señales vía cerrada"/>
      <sheetName val="Conos"/>
      <sheetName val="Señales de desvío"/>
      <sheetName val="Cinta"/>
      <sheetName val="Delineadores (2)"/>
      <sheetName val="Delineadores"/>
      <sheetName val="Valla preventiva"/>
      <sheetName val="Valla informativa"/>
      <sheetName val="Localización"/>
      <sheetName val="Acometidas"/>
      <sheetName val="Excavacion 0-1.5"/>
      <sheetName val="Excavacion 1.5-4"/>
      <sheetName val="Sum_Inst 8&quot;"/>
      <sheetName val="Sum_Inst 12&quot;"/>
      <sheetName val="Sum_Inst 14&quot;"/>
      <sheetName val="Sum_Inst 16&quot;"/>
      <sheetName val="Relleno Mat Sel"/>
      <sheetName val="Relleno Mat Sitio"/>
      <sheetName val="Relleno Arena"/>
      <sheetName val="Retiro sobrantes"/>
      <sheetName val="Geotextil"/>
      <sheetName val="Manhol 0-2"/>
      <sheetName val="Manhol 2-4"/>
      <sheetName val="Entibado madera"/>
      <sheetName val="Entibado metalico"/>
      <sheetName val="Atraques"/>
      <sheetName val="Concreto 3000"/>
      <sheetName val="Concreto 2500"/>
      <sheetName val="Jornales"/>
    </sheetNames>
    <sheetDataSet>
      <sheetData sheetId="30">
        <row r="47">
          <cell r="G47">
            <v>426324.22416666674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moria"/>
      <sheetName val="Obra civil"/>
      <sheetName val="SUMINISTRO"/>
      <sheetName val="resumen acometida paga x usuari"/>
      <sheetName val="Requisición"/>
      <sheetName val="cron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31"/>
  <sheetViews>
    <sheetView tabSelected="1" view="pageBreakPreview" zoomScale="90" zoomScaleSheetLayoutView="90" zoomScalePageLayoutView="0" workbookViewId="0" topLeftCell="A102">
      <selection activeCell="H111" sqref="H111"/>
    </sheetView>
  </sheetViews>
  <sheetFormatPr defaultColWidth="10.28125" defaultRowHeight="12.75"/>
  <cols>
    <col min="1" max="1" width="7.00390625" style="152" bestFit="1" customWidth="1"/>
    <col min="2" max="2" width="64.57421875" style="152" customWidth="1"/>
    <col min="3" max="3" width="7.28125" style="152" customWidth="1"/>
    <col min="4" max="4" width="14.421875" style="173" customWidth="1"/>
    <col min="5" max="5" width="22.00390625" style="152" customWidth="1"/>
    <col min="6" max="6" width="23.140625" style="152" customWidth="1"/>
    <col min="7" max="7" width="10.28125" style="193" customWidth="1"/>
    <col min="8" max="8" width="10.28125" style="16" customWidth="1"/>
    <col min="9" max="10" width="0" style="16" hidden="1" customWidth="1"/>
    <col min="11" max="16384" width="10.28125" style="16" customWidth="1"/>
  </cols>
  <sheetData>
    <row r="1" spans="1:6" ht="12.75" customHeight="1">
      <c r="A1" s="139" t="s">
        <v>140</v>
      </c>
      <c r="B1" s="139"/>
      <c r="C1" s="139"/>
      <c r="D1" s="139"/>
      <c r="E1" s="139"/>
      <c r="F1" s="139"/>
    </row>
    <row r="2" spans="1:10" ht="12.75">
      <c r="A2" s="140"/>
      <c r="B2" s="140"/>
      <c r="C2" s="140"/>
      <c r="D2" s="140"/>
      <c r="E2" s="140"/>
      <c r="F2" s="140"/>
      <c r="I2" s="16">
        <v>0.9</v>
      </c>
      <c r="J2" s="16">
        <v>1.1</v>
      </c>
    </row>
    <row r="3" spans="1:6" ht="12.75">
      <c r="A3" s="203"/>
      <c r="B3" s="203"/>
      <c r="C3" s="203"/>
      <c r="D3" s="203"/>
      <c r="E3" s="203"/>
      <c r="F3" s="203"/>
    </row>
    <row r="4" spans="1:6" ht="21.75" customHeight="1">
      <c r="A4" s="86"/>
      <c r="B4" s="87" t="s">
        <v>24</v>
      </c>
      <c r="C4" s="88"/>
      <c r="D4" s="88"/>
      <c r="E4" s="141"/>
      <c r="F4" s="142"/>
    </row>
    <row r="5" spans="1:6" ht="18" customHeight="1">
      <c r="A5" s="86"/>
      <c r="B5" s="88" t="s">
        <v>136</v>
      </c>
      <c r="C5" s="88"/>
      <c r="D5" s="88"/>
      <c r="E5" s="141"/>
      <c r="F5" s="142"/>
    </row>
    <row r="6" spans="1:6" ht="12.75">
      <c r="A6" s="89" t="s">
        <v>145</v>
      </c>
      <c r="B6" s="89" t="s">
        <v>146</v>
      </c>
      <c r="C6" s="89" t="s">
        <v>147</v>
      </c>
      <c r="D6" s="89" t="s">
        <v>148</v>
      </c>
      <c r="E6" s="143" t="s">
        <v>149</v>
      </c>
      <c r="F6" s="143" t="s">
        <v>150</v>
      </c>
    </row>
    <row r="7" spans="1:6" ht="12.75">
      <c r="A7" s="90" t="s">
        <v>78</v>
      </c>
      <c r="B7" s="91" t="s">
        <v>77</v>
      </c>
      <c r="C7" s="190"/>
      <c r="D7" s="191"/>
      <c r="E7" s="187"/>
      <c r="F7" s="188"/>
    </row>
    <row r="8" spans="1:6" ht="21" customHeight="1">
      <c r="A8" s="90" t="s">
        <v>76</v>
      </c>
      <c r="B8" s="92" t="s">
        <v>134</v>
      </c>
      <c r="C8" s="93" t="s">
        <v>2</v>
      </c>
      <c r="D8" s="94">
        <v>8135.080000000003</v>
      </c>
      <c r="E8" s="144"/>
      <c r="F8" s="144"/>
    </row>
    <row r="9" spans="1:6" ht="12.75">
      <c r="A9" s="90">
        <v>2</v>
      </c>
      <c r="B9" s="91" t="s">
        <v>75</v>
      </c>
      <c r="C9" s="95"/>
      <c r="D9" s="96"/>
      <c r="E9" s="145"/>
      <c r="F9" s="146"/>
    </row>
    <row r="10" spans="1:6" ht="25.5">
      <c r="A10" s="90">
        <f aca="true" t="shared" si="0" ref="A10:A17">A9+0.1</f>
        <v>2.1</v>
      </c>
      <c r="B10" s="97" t="s">
        <v>118</v>
      </c>
      <c r="C10" s="98" t="s">
        <v>138</v>
      </c>
      <c r="D10" s="94">
        <v>9609.16</v>
      </c>
      <c r="E10" s="144"/>
      <c r="F10" s="144"/>
    </row>
    <row r="11" spans="1:6" ht="25.5">
      <c r="A11" s="90">
        <f t="shared" si="0"/>
        <v>2.2</v>
      </c>
      <c r="B11" s="97" t="s">
        <v>119</v>
      </c>
      <c r="C11" s="98" t="s">
        <v>138</v>
      </c>
      <c r="D11" s="94">
        <v>3908.06</v>
      </c>
      <c r="E11" s="144"/>
      <c r="F11" s="144"/>
    </row>
    <row r="12" spans="1:6" ht="30" customHeight="1">
      <c r="A12" s="90">
        <f t="shared" si="0"/>
        <v>2.3000000000000003</v>
      </c>
      <c r="B12" s="99" t="s">
        <v>60</v>
      </c>
      <c r="C12" s="98" t="s">
        <v>139</v>
      </c>
      <c r="D12" s="94">
        <v>15829.17</v>
      </c>
      <c r="E12" s="144"/>
      <c r="F12" s="144"/>
    </row>
    <row r="13" spans="1:6" ht="25.5">
      <c r="A13" s="90">
        <f>A12+0.1</f>
        <v>2.4000000000000004</v>
      </c>
      <c r="B13" s="100" t="s">
        <v>18</v>
      </c>
      <c r="C13" s="98" t="s">
        <v>138</v>
      </c>
      <c r="D13" s="94">
        <v>12300.67</v>
      </c>
      <c r="E13" s="144"/>
      <c r="F13" s="144"/>
    </row>
    <row r="14" spans="1:6" ht="25.5">
      <c r="A14" s="90">
        <f t="shared" si="0"/>
        <v>2.5000000000000004</v>
      </c>
      <c r="B14" s="100" t="s">
        <v>74</v>
      </c>
      <c r="C14" s="98" t="s">
        <v>138</v>
      </c>
      <c r="D14" s="94">
        <v>606.78</v>
      </c>
      <c r="E14" s="144"/>
      <c r="F14" s="144"/>
    </row>
    <row r="15" spans="1:6" ht="15">
      <c r="A15" s="90">
        <f t="shared" si="0"/>
        <v>2.6000000000000005</v>
      </c>
      <c r="B15" s="100" t="s">
        <v>73</v>
      </c>
      <c r="C15" s="98" t="s">
        <v>138</v>
      </c>
      <c r="D15" s="94">
        <v>722.11</v>
      </c>
      <c r="E15" s="144"/>
      <c r="F15" s="144"/>
    </row>
    <row r="16" spans="1:6" ht="24.75" customHeight="1">
      <c r="A16" s="90">
        <f t="shared" si="0"/>
        <v>2.7000000000000006</v>
      </c>
      <c r="B16" s="100" t="s">
        <v>6</v>
      </c>
      <c r="C16" s="98" t="s">
        <v>138</v>
      </c>
      <c r="D16" s="94">
        <v>361.06</v>
      </c>
      <c r="E16" s="144"/>
      <c r="F16" s="144"/>
    </row>
    <row r="17" spans="1:6" ht="15">
      <c r="A17" s="90">
        <f t="shared" si="0"/>
        <v>2.8000000000000007</v>
      </c>
      <c r="B17" s="100" t="s">
        <v>72</v>
      </c>
      <c r="C17" s="98" t="s">
        <v>138</v>
      </c>
      <c r="D17" s="94">
        <v>12293.81</v>
      </c>
      <c r="E17" s="144"/>
      <c r="F17" s="144"/>
    </row>
    <row r="18" spans="1:6" ht="15">
      <c r="A18" s="90">
        <f>A17+0.1</f>
        <v>2.900000000000001</v>
      </c>
      <c r="B18" s="97" t="s">
        <v>71</v>
      </c>
      <c r="C18" s="98" t="s">
        <v>139</v>
      </c>
      <c r="D18" s="94">
        <v>30994.65</v>
      </c>
      <c r="E18" s="144"/>
      <c r="F18" s="144"/>
    </row>
    <row r="19" spans="1:6" ht="12.75">
      <c r="A19" s="90">
        <v>3</v>
      </c>
      <c r="B19" s="91" t="s">
        <v>70</v>
      </c>
      <c r="C19" s="101"/>
      <c r="D19" s="102"/>
      <c r="E19" s="147"/>
      <c r="F19" s="148"/>
    </row>
    <row r="20" spans="1:10" ht="12.75">
      <c r="A20" s="90">
        <v>3.1</v>
      </c>
      <c r="B20" s="99" t="s">
        <v>26</v>
      </c>
      <c r="C20" s="98" t="s">
        <v>2</v>
      </c>
      <c r="D20" s="103">
        <v>5015.750000000001</v>
      </c>
      <c r="E20" s="144"/>
      <c r="F20" s="144"/>
      <c r="J20" s="52"/>
    </row>
    <row r="21" spans="1:6" ht="12.75">
      <c r="A21" s="90">
        <v>3.2</v>
      </c>
      <c r="B21" s="99" t="s">
        <v>80</v>
      </c>
      <c r="C21" s="98" t="s">
        <v>2</v>
      </c>
      <c r="D21" s="104">
        <v>412.11</v>
      </c>
      <c r="E21" s="149"/>
      <c r="F21" s="144"/>
    </row>
    <row r="22" spans="1:10" ht="12.75">
      <c r="A22" s="90">
        <v>3.3</v>
      </c>
      <c r="B22" s="99" t="s">
        <v>106</v>
      </c>
      <c r="C22" s="98" t="s">
        <v>2</v>
      </c>
      <c r="D22" s="103">
        <v>370.82000000000005</v>
      </c>
      <c r="E22" s="149"/>
      <c r="F22" s="144"/>
      <c r="I22" s="52"/>
      <c r="J22" s="52"/>
    </row>
    <row r="23" spans="1:6" ht="12.75">
      <c r="A23" s="90">
        <v>3.4</v>
      </c>
      <c r="B23" s="99" t="s">
        <v>81</v>
      </c>
      <c r="C23" s="98" t="s">
        <v>2</v>
      </c>
      <c r="D23" s="104">
        <v>278.96</v>
      </c>
      <c r="E23" s="149"/>
      <c r="F23" s="144"/>
    </row>
    <row r="24" spans="1:6" ht="12.75">
      <c r="A24" s="90">
        <v>3.5</v>
      </c>
      <c r="B24" s="99" t="s">
        <v>82</v>
      </c>
      <c r="C24" s="98" t="s">
        <v>2</v>
      </c>
      <c r="D24" s="103">
        <v>583.9300000000001</v>
      </c>
      <c r="E24" s="149"/>
      <c r="F24" s="144"/>
    </row>
    <row r="25" spans="1:9" ht="12.75">
      <c r="A25" s="105">
        <v>3.6</v>
      </c>
      <c r="B25" s="106" t="s">
        <v>104</v>
      </c>
      <c r="C25" s="107" t="s">
        <v>2</v>
      </c>
      <c r="D25" s="104">
        <v>247.07999999999998</v>
      </c>
      <c r="E25" s="149"/>
      <c r="F25" s="144"/>
      <c r="I25" s="52"/>
    </row>
    <row r="26" spans="1:6" ht="12.75">
      <c r="A26" s="90">
        <v>3.7</v>
      </c>
      <c r="B26" s="99" t="s">
        <v>87</v>
      </c>
      <c r="C26" s="98" t="s">
        <v>2</v>
      </c>
      <c r="D26" s="103">
        <v>179.57999999999998</v>
      </c>
      <c r="E26" s="149"/>
      <c r="F26" s="144"/>
    </row>
    <row r="27" spans="1:6" ht="12.75">
      <c r="A27" s="90">
        <v>3.8</v>
      </c>
      <c r="B27" s="99" t="s">
        <v>88</v>
      </c>
      <c r="C27" s="98" t="s">
        <v>2</v>
      </c>
      <c r="D27" s="104">
        <v>943.71</v>
      </c>
      <c r="E27" s="149"/>
      <c r="F27" s="144"/>
    </row>
    <row r="28" spans="1:6" ht="12.75">
      <c r="A28" s="90">
        <v>4</v>
      </c>
      <c r="B28" s="91" t="s">
        <v>69</v>
      </c>
      <c r="C28" s="108"/>
      <c r="D28" s="109"/>
      <c r="E28" s="150"/>
      <c r="F28" s="151"/>
    </row>
    <row r="29" spans="1:6" ht="61.5" customHeight="1">
      <c r="A29" s="90">
        <v>4.1</v>
      </c>
      <c r="B29" s="97" t="s">
        <v>120</v>
      </c>
      <c r="C29" s="98" t="s">
        <v>7</v>
      </c>
      <c r="D29" s="94">
        <v>95</v>
      </c>
      <c r="E29" s="149"/>
      <c r="F29" s="144"/>
    </row>
    <row r="30" spans="1:6" ht="69" customHeight="1">
      <c r="A30" s="90">
        <v>4.2</v>
      </c>
      <c r="B30" s="97" t="s">
        <v>121</v>
      </c>
      <c r="C30" s="98" t="s">
        <v>7</v>
      </c>
      <c r="D30" s="94">
        <v>53</v>
      </c>
      <c r="E30" s="149"/>
      <c r="F30" s="144"/>
    </row>
    <row r="31" spans="1:6" ht="66" customHeight="1">
      <c r="A31" s="90">
        <v>4.3</v>
      </c>
      <c r="B31" s="99" t="s">
        <v>122</v>
      </c>
      <c r="C31" s="98" t="s">
        <v>102</v>
      </c>
      <c r="D31" s="110">
        <v>4161.55</v>
      </c>
      <c r="E31" s="149"/>
      <c r="F31" s="144"/>
    </row>
    <row r="32" spans="1:6" ht="43.5" customHeight="1">
      <c r="A32" s="111">
        <v>4.4</v>
      </c>
      <c r="B32" s="100" t="s">
        <v>112</v>
      </c>
      <c r="C32" s="98" t="s">
        <v>7</v>
      </c>
      <c r="D32" s="94">
        <v>1</v>
      </c>
      <c r="E32" s="144"/>
      <c r="F32" s="144"/>
    </row>
    <row r="33" spans="1:6" ht="17.25" customHeight="1">
      <c r="A33" s="90">
        <v>5</v>
      </c>
      <c r="B33" s="91" t="s">
        <v>95</v>
      </c>
      <c r="C33" s="98"/>
      <c r="D33" s="94"/>
      <c r="E33" s="149"/>
      <c r="F33" s="149"/>
    </row>
    <row r="34" spans="1:6" ht="73.5" customHeight="1">
      <c r="A34" s="90">
        <v>5.1</v>
      </c>
      <c r="B34" s="99" t="s">
        <v>129</v>
      </c>
      <c r="C34" s="112" t="s">
        <v>7</v>
      </c>
      <c r="D34" s="110">
        <v>468</v>
      </c>
      <c r="E34" s="149"/>
      <c r="F34" s="144"/>
    </row>
    <row r="35" spans="1:6" ht="94.5" customHeight="1">
      <c r="A35" s="90">
        <v>5.2</v>
      </c>
      <c r="B35" s="99" t="s">
        <v>123</v>
      </c>
      <c r="C35" s="112" t="s">
        <v>7</v>
      </c>
      <c r="D35" s="110">
        <v>30</v>
      </c>
      <c r="E35" s="149"/>
      <c r="F35" s="144"/>
    </row>
    <row r="36" spans="1:6" ht="12.75">
      <c r="A36" s="90">
        <v>6</v>
      </c>
      <c r="B36" s="91" t="s">
        <v>96</v>
      </c>
      <c r="C36" s="113"/>
      <c r="D36" s="114"/>
      <c r="E36" s="149"/>
      <c r="F36" s="149"/>
    </row>
    <row r="37" spans="1:6" ht="24.75" customHeight="1">
      <c r="A37" s="90">
        <v>6.1</v>
      </c>
      <c r="B37" s="100" t="s">
        <v>44</v>
      </c>
      <c r="C37" s="98" t="s">
        <v>54</v>
      </c>
      <c r="D37" s="110">
        <v>3850</v>
      </c>
      <c r="E37" s="149"/>
      <c r="F37" s="144"/>
    </row>
    <row r="38" spans="1:6" ht="66" customHeight="1">
      <c r="A38" s="90">
        <v>6.2</v>
      </c>
      <c r="B38" s="115" t="s">
        <v>45</v>
      </c>
      <c r="C38" s="98" t="s">
        <v>54</v>
      </c>
      <c r="D38" s="110">
        <v>3850</v>
      </c>
      <c r="E38" s="149"/>
      <c r="F38" s="144"/>
    </row>
    <row r="39" spans="1:6" ht="12.75">
      <c r="A39" s="90">
        <v>7</v>
      </c>
      <c r="B39" s="91" t="s">
        <v>101</v>
      </c>
      <c r="C39" s="98"/>
      <c r="D39" s="110"/>
      <c r="E39" s="149"/>
      <c r="F39" s="144"/>
    </row>
    <row r="40" spans="1:6" ht="67.5" customHeight="1">
      <c r="A40" s="90">
        <v>7.1</v>
      </c>
      <c r="B40" s="115" t="s">
        <v>111</v>
      </c>
      <c r="C40" s="98" t="s">
        <v>2</v>
      </c>
      <c r="D40" s="110">
        <v>40.12</v>
      </c>
      <c r="E40" s="149"/>
      <c r="F40" s="144"/>
    </row>
    <row r="41" spans="1:6" ht="64.5" customHeight="1">
      <c r="A41" s="90">
        <v>7.2</v>
      </c>
      <c r="B41" s="115" t="s">
        <v>110</v>
      </c>
      <c r="C41" s="98" t="s">
        <v>2</v>
      </c>
      <c r="D41" s="110">
        <v>63.02</v>
      </c>
      <c r="E41" s="149"/>
      <c r="F41" s="144"/>
    </row>
    <row r="42" spans="1:6" ht="20.25" customHeight="1">
      <c r="A42" s="116"/>
      <c r="B42" s="117"/>
      <c r="C42" s="113"/>
      <c r="D42" s="192"/>
      <c r="E42" s="189" t="s">
        <v>113</v>
      </c>
      <c r="F42" s="153"/>
    </row>
    <row r="43" spans="1:6" ht="20.25" customHeight="1">
      <c r="A43" s="86"/>
      <c r="B43" s="88" t="s">
        <v>133</v>
      </c>
      <c r="C43" s="88"/>
      <c r="D43" s="88"/>
      <c r="E43" s="141"/>
      <c r="F43" s="141"/>
    </row>
    <row r="44" spans="1:6" ht="24.75" customHeight="1">
      <c r="A44" s="89" t="s">
        <v>145</v>
      </c>
      <c r="B44" s="89" t="s">
        <v>146</v>
      </c>
      <c r="C44" s="89" t="s">
        <v>147</v>
      </c>
      <c r="D44" s="89" t="s">
        <v>148</v>
      </c>
      <c r="E44" s="143" t="s">
        <v>149</v>
      </c>
      <c r="F44" s="143" t="s">
        <v>150</v>
      </c>
    </row>
    <row r="45" spans="1:6" ht="12.75">
      <c r="A45" s="90">
        <v>1</v>
      </c>
      <c r="B45" s="91" t="s">
        <v>17</v>
      </c>
      <c r="C45" s="118"/>
      <c r="D45" s="118"/>
      <c r="E45" s="154"/>
      <c r="F45" s="155"/>
    </row>
    <row r="46" spans="1:6" ht="21.75" customHeight="1">
      <c r="A46" s="90">
        <f>A45+0.1</f>
        <v>1.1</v>
      </c>
      <c r="B46" s="92" t="s">
        <v>134</v>
      </c>
      <c r="C46" s="93" t="s">
        <v>2</v>
      </c>
      <c r="D46" s="94">
        <v>3096.96</v>
      </c>
      <c r="E46" s="156"/>
      <c r="F46" s="156"/>
    </row>
    <row r="47" spans="1:6" ht="12.75">
      <c r="A47" s="90">
        <v>2</v>
      </c>
      <c r="B47" s="91" t="s">
        <v>94</v>
      </c>
      <c r="C47" s="119"/>
      <c r="D47" s="120"/>
      <c r="E47" s="157"/>
      <c r="F47" s="157"/>
    </row>
    <row r="48" spans="1:6" ht="25.5">
      <c r="A48" s="90">
        <f aca="true" t="shared" si="1" ref="A48:A55">A47+0.1</f>
        <v>2.1</v>
      </c>
      <c r="B48" s="92" t="s">
        <v>124</v>
      </c>
      <c r="C48" s="93" t="s">
        <v>138</v>
      </c>
      <c r="D48" s="94">
        <v>3740.44</v>
      </c>
      <c r="E48" s="156"/>
      <c r="F48" s="156"/>
    </row>
    <row r="49" spans="1:6" ht="25.5">
      <c r="A49" s="90">
        <f t="shared" si="1"/>
        <v>2.2</v>
      </c>
      <c r="B49" s="92" t="s">
        <v>125</v>
      </c>
      <c r="C49" s="93" t="s">
        <v>138</v>
      </c>
      <c r="D49" s="94">
        <v>1320.54</v>
      </c>
      <c r="E49" s="156"/>
      <c r="F49" s="156"/>
    </row>
    <row r="50" spans="1:6" ht="34.5" customHeight="1">
      <c r="A50" s="90">
        <f t="shared" si="1"/>
        <v>2.3000000000000003</v>
      </c>
      <c r="B50" s="92" t="s">
        <v>60</v>
      </c>
      <c r="C50" s="93" t="s">
        <v>139</v>
      </c>
      <c r="D50" s="94">
        <v>4882.26</v>
      </c>
      <c r="E50" s="156"/>
      <c r="F50" s="156"/>
    </row>
    <row r="51" spans="1:6" ht="30" customHeight="1">
      <c r="A51" s="90">
        <v>2.4</v>
      </c>
      <c r="B51" s="92" t="s">
        <v>18</v>
      </c>
      <c r="C51" s="93" t="s">
        <v>138</v>
      </c>
      <c r="D51" s="94">
        <v>4554.88</v>
      </c>
      <c r="E51" s="156"/>
      <c r="F51" s="156"/>
    </row>
    <row r="52" spans="1:6" ht="25.5">
      <c r="A52" s="90">
        <f t="shared" si="1"/>
        <v>2.5</v>
      </c>
      <c r="B52" s="92" t="s">
        <v>19</v>
      </c>
      <c r="C52" s="93" t="s">
        <v>138</v>
      </c>
      <c r="D52" s="94">
        <v>284.08</v>
      </c>
      <c r="E52" s="156"/>
      <c r="F52" s="156"/>
    </row>
    <row r="53" spans="1:6" ht="15">
      <c r="A53" s="90">
        <f t="shared" si="1"/>
        <v>2.6</v>
      </c>
      <c r="B53" s="92" t="s">
        <v>126</v>
      </c>
      <c r="C53" s="93" t="s">
        <v>138</v>
      </c>
      <c r="D53" s="94">
        <v>280.28000000000003</v>
      </c>
      <c r="E53" s="156"/>
      <c r="F53" s="156"/>
    </row>
    <row r="54" spans="1:6" ht="25.5">
      <c r="A54" s="90">
        <f t="shared" si="1"/>
        <v>2.7</v>
      </c>
      <c r="B54" s="92" t="s">
        <v>6</v>
      </c>
      <c r="C54" s="93" t="s">
        <v>138</v>
      </c>
      <c r="D54" s="94">
        <v>139.08</v>
      </c>
      <c r="E54" s="156"/>
      <c r="F54" s="156"/>
    </row>
    <row r="55" spans="1:6" ht="15">
      <c r="A55" s="90">
        <f t="shared" si="1"/>
        <v>2.8000000000000003</v>
      </c>
      <c r="B55" s="92" t="s">
        <v>72</v>
      </c>
      <c r="C55" s="93" t="s">
        <v>138</v>
      </c>
      <c r="D55" s="94">
        <v>5921.34</v>
      </c>
      <c r="E55" s="156"/>
      <c r="F55" s="156"/>
    </row>
    <row r="56" spans="1:6" ht="15">
      <c r="A56" s="90">
        <v>2.9</v>
      </c>
      <c r="B56" s="92" t="s">
        <v>71</v>
      </c>
      <c r="C56" s="93" t="s">
        <v>139</v>
      </c>
      <c r="D56" s="94">
        <v>11799.42</v>
      </c>
      <c r="E56" s="156"/>
      <c r="F56" s="156"/>
    </row>
    <row r="57" spans="1:6" ht="12.75">
      <c r="A57" s="90">
        <v>3</v>
      </c>
      <c r="B57" s="91" t="s">
        <v>103</v>
      </c>
      <c r="C57" s="93"/>
      <c r="D57" s="94"/>
      <c r="E57" s="156"/>
      <c r="F57" s="156"/>
    </row>
    <row r="58" spans="1:6" ht="24" customHeight="1">
      <c r="A58" s="90">
        <v>3.1</v>
      </c>
      <c r="B58" s="92" t="s">
        <v>26</v>
      </c>
      <c r="C58" s="93" t="s">
        <v>2</v>
      </c>
      <c r="D58" s="94">
        <v>2920.16</v>
      </c>
      <c r="E58" s="156"/>
      <c r="F58" s="156"/>
    </row>
    <row r="59" spans="1:6" ht="24.75" customHeight="1">
      <c r="A59" s="90">
        <v>3.2</v>
      </c>
      <c r="B59" s="92" t="s">
        <v>80</v>
      </c>
      <c r="C59" s="93" t="s">
        <v>2</v>
      </c>
      <c r="D59" s="94">
        <v>176.8</v>
      </c>
      <c r="E59" s="156"/>
      <c r="F59" s="156"/>
    </row>
    <row r="60" spans="1:6" ht="12.75">
      <c r="A60" s="90">
        <v>4</v>
      </c>
      <c r="B60" s="91" t="s">
        <v>69</v>
      </c>
      <c r="C60" s="98"/>
      <c r="D60" s="120"/>
      <c r="E60" s="157"/>
      <c r="F60" s="156"/>
    </row>
    <row r="61" spans="1:6" ht="54.75" customHeight="1">
      <c r="A61" s="90">
        <v>4.1</v>
      </c>
      <c r="B61" s="92" t="s">
        <v>127</v>
      </c>
      <c r="C61" s="93" t="s">
        <v>7</v>
      </c>
      <c r="D61" s="94">
        <v>34</v>
      </c>
      <c r="E61" s="156"/>
      <c r="F61" s="156"/>
    </row>
    <row r="62" spans="1:6" ht="52.5" customHeight="1">
      <c r="A62" s="90">
        <v>4.2</v>
      </c>
      <c r="B62" s="92" t="s">
        <v>128</v>
      </c>
      <c r="C62" s="93" t="s">
        <v>7</v>
      </c>
      <c r="D62" s="94">
        <v>18</v>
      </c>
      <c r="E62" s="156"/>
      <c r="F62" s="156"/>
    </row>
    <row r="63" spans="1:6" ht="42" customHeight="1">
      <c r="A63" s="90">
        <v>4.3</v>
      </c>
      <c r="B63" s="92" t="s">
        <v>131</v>
      </c>
      <c r="C63" s="93" t="s">
        <v>102</v>
      </c>
      <c r="D63" s="94">
        <v>867.94</v>
      </c>
      <c r="E63" s="156"/>
      <c r="F63" s="156"/>
    </row>
    <row r="64" spans="1:6" ht="43.5" customHeight="1">
      <c r="A64" s="111">
        <v>4.4</v>
      </c>
      <c r="B64" s="92" t="s">
        <v>79</v>
      </c>
      <c r="C64" s="93" t="s">
        <v>7</v>
      </c>
      <c r="D64" s="94">
        <v>1</v>
      </c>
      <c r="E64" s="156"/>
      <c r="F64" s="156"/>
    </row>
    <row r="65" spans="1:6" ht="12.75">
      <c r="A65" s="90">
        <v>5</v>
      </c>
      <c r="B65" s="91" t="s">
        <v>95</v>
      </c>
      <c r="C65" s="93"/>
      <c r="D65" s="94"/>
      <c r="E65" s="156"/>
      <c r="F65" s="156"/>
    </row>
    <row r="66" spans="1:6" ht="81.75" customHeight="1">
      <c r="A66" s="90">
        <f>A65+0.1</f>
        <v>5.1</v>
      </c>
      <c r="B66" s="92" t="s">
        <v>129</v>
      </c>
      <c r="C66" s="93" t="s">
        <v>7</v>
      </c>
      <c r="D66" s="94">
        <v>189</v>
      </c>
      <c r="E66" s="156"/>
      <c r="F66" s="156"/>
    </row>
    <row r="67" spans="1:6" ht="12.75">
      <c r="A67" s="90">
        <v>6</v>
      </c>
      <c r="B67" s="91" t="s">
        <v>96</v>
      </c>
      <c r="C67" s="93"/>
      <c r="D67" s="94"/>
      <c r="E67" s="156"/>
      <c r="F67" s="156"/>
    </row>
    <row r="68" spans="1:6" ht="39.75" customHeight="1">
      <c r="A68" s="90">
        <v>6.1</v>
      </c>
      <c r="B68" s="92" t="s">
        <v>44</v>
      </c>
      <c r="C68" s="93" t="s">
        <v>139</v>
      </c>
      <c r="D68" s="94">
        <v>885</v>
      </c>
      <c r="E68" s="156"/>
      <c r="F68" s="156"/>
    </row>
    <row r="69" spans="1:6" ht="68.25" customHeight="1">
      <c r="A69" s="90">
        <v>6.2</v>
      </c>
      <c r="B69" s="92" t="s">
        <v>130</v>
      </c>
      <c r="C69" s="93" t="s">
        <v>139</v>
      </c>
      <c r="D69" s="94">
        <v>885</v>
      </c>
      <c r="E69" s="156"/>
      <c r="F69" s="156"/>
    </row>
    <row r="70" spans="1:6" ht="30.75" customHeight="1">
      <c r="A70" s="90">
        <v>6.3</v>
      </c>
      <c r="B70" s="92" t="s">
        <v>135</v>
      </c>
      <c r="C70" s="93" t="s">
        <v>2</v>
      </c>
      <c r="D70" s="94">
        <v>633</v>
      </c>
      <c r="E70" s="156"/>
      <c r="F70" s="156"/>
    </row>
    <row r="71" spans="1:6" ht="46.5" customHeight="1">
      <c r="A71" s="90">
        <v>6.4</v>
      </c>
      <c r="B71" s="92" t="s">
        <v>97</v>
      </c>
      <c r="C71" s="93" t="s">
        <v>139</v>
      </c>
      <c r="D71" s="94">
        <v>14</v>
      </c>
      <c r="E71" s="156"/>
      <c r="F71" s="156"/>
    </row>
    <row r="72" spans="1:6" ht="63.75" customHeight="1">
      <c r="A72" s="90">
        <v>6.5</v>
      </c>
      <c r="B72" s="92" t="s">
        <v>132</v>
      </c>
      <c r="C72" s="93" t="s">
        <v>139</v>
      </c>
      <c r="D72" s="94">
        <v>395.54</v>
      </c>
      <c r="E72" s="156"/>
      <c r="F72" s="156"/>
    </row>
    <row r="73" spans="1:6" ht="12.75" customHeight="1">
      <c r="A73" s="113"/>
      <c r="B73" s="113"/>
      <c r="C73" s="121"/>
      <c r="D73" s="122"/>
      <c r="E73" s="158" t="s">
        <v>113</v>
      </c>
      <c r="F73" s="159"/>
    </row>
    <row r="74" spans="1:6" ht="12.75">
      <c r="A74" s="113"/>
      <c r="B74" s="113"/>
      <c r="C74" s="123"/>
      <c r="D74" s="123"/>
      <c r="E74" s="160"/>
      <c r="F74" s="161"/>
    </row>
    <row r="75" spans="1:6" ht="12.75" customHeight="1">
      <c r="A75" s="113"/>
      <c r="B75" s="113"/>
      <c r="C75" s="121" t="s">
        <v>116</v>
      </c>
      <c r="D75" s="122"/>
      <c r="E75" s="158"/>
      <c r="F75" s="159"/>
    </row>
    <row r="76" spans="1:6" ht="12.75" customHeight="1">
      <c r="A76" s="113"/>
      <c r="B76" s="113"/>
      <c r="C76" s="124"/>
      <c r="D76" s="124"/>
      <c r="E76" s="162"/>
      <c r="F76" s="163"/>
    </row>
    <row r="77" spans="1:6" ht="12.75" customHeight="1">
      <c r="A77" s="113"/>
      <c r="B77" s="113"/>
      <c r="C77" s="124"/>
      <c r="D77" s="124"/>
      <c r="E77" s="162"/>
      <c r="F77" s="163"/>
    </row>
    <row r="78" spans="1:6" ht="23.25" customHeight="1">
      <c r="A78" s="125"/>
      <c r="B78" s="87" t="s">
        <v>151</v>
      </c>
      <c r="C78" s="88"/>
      <c r="D78" s="88"/>
      <c r="E78" s="141"/>
      <c r="F78" s="164"/>
    </row>
    <row r="79" spans="1:6" ht="12.75" customHeight="1">
      <c r="A79" s="86"/>
      <c r="B79" s="88" t="s">
        <v>136</v>
      </c>
      <c r="C79" s="88"/>
      <c r="D79" s="88"/>
      <c r="E79" s="141"/>
      <c r="F79" s="142"/>
    </row>
    <row r="80" spans="1:6" ht="12.75">
      <c r="A80" s="126" t="s">
        <v>145</v>
      </c>
      <c r="B80" s="126" t="s">
        <v>146</v>
      </c>
      <c r="C80" s="126" t="s">
        <v>147</v>
      </c>
      <c r="D80" s="126" t="s">
        <v>148</v>
      </c>
      <c r="E80" s="165" t="s">
        <v>149</v>
      </c>
      <c r="F80" s="165" t="s">
        <v>150</v>
      </c>
    </row>
    <row r="81" spans="1:6" ht="12.75">
      <c r="A81" s="127">
        <v>1</v>
      </c>
      <c r="B81" s="128" t="s">
        <v>29</v>
      </c>
      <c r="C81" s="119"/>
      <c r="D81" s="112"/>
      <c r="E81" s="166"/>
      <c r="F81" s="167"/>
    </row>
    <row r="82" spans="1:6" ht="12.75">
      <c r="A82" s="129">
        <v>1.1</v>
      </c>
      <c r="B82" s="130" t="s">
        <v>89</v>
      </c>
      <c r="C82" s="98" t="s">
        <v>2</v>
      </c>
      <c r="D82" s="94">
        <v>5015.750000000001</v>
      </c>
      <c r="E82" s="168"/>
      <c r="F82" s="168"/>
    </row>
    <row r="83" spans="1:6" ht="12.75">
      <c r="A83" s="129">
        <v>1.2</v>
      </c>
      <c r="B83" s="130" t="s">
        <v>83</v>
      </c>
      <c r="C83" s="98" t="s">
        <v>2</v>
      </c>
      <c r="D83" s="94">
        <v>412.11</v>
      </c>
      <c r="E83" s="168"/>
      <c r="F83" s="168"/>
    </row>
    <row r="84" spans="1:6" ht="12.75">
      <c r="A84" s="129">
        <v>1.3</v>
      </c>
      <c r="B84" s="130" t="s">
        <v>107</v>
      </c>
      <c r="C84" s="98" t="s">
        <v>2</v>
      </c>
      <c r="D84" s="94">
        <v>370.82000000000005</v>
      </c>
      <c r="E84" s="168"/>
      <c r="F84" s="168"/>
    </row>
    <row r="85" spans="1:6" ht="12.75">
      <c r="A85" s="129">
        <v>1.4</v>
      </c>
      <c r="B85" s="130" t="s">
        <v>84</v>
      </c>
      <c r="C85" s="98" t="s">
        <v>2</v>
      </c>
      <c r="D85" s="94">
        <v>278.96</v>
      </c>
      <c r="E85" s="168"/>
      <c r="F85" s="168"/>
    </row>
    <row r="86" spans="1:6" ht="12.75">
      <c r="A86" s="129">
        <v>1.5</v>
      </c>
      <c r="B86" s="130" t="s">
        <v>85</v>
      </c>
      <c r="C86" s="98" t="s">
        <v>2</v>
      </c>
      <c r="D86" s="94">
        <v>583.9300000000001</v>
      </c>
      <c r="E86" s="168"/>
      <c r="F86" s="168"/>
    </row>
    <row r="87" spans="1:6" ht="12.75">
      <c r="A87" s="129">
        <v>1.6</v>
      </c>
      <c r="B87" s="130" t="s">
        <v>86</v>
      </c>
      <c r="C87" s="98" t="s">
        <v>2</v>
      </c>
      <c r="D87" s="94">
        <v>247.07999999999998</v>
      </c>
      <c r="E87" s="168"/>
      <c r="F87" s="168"/>
    </row>
    <row r="88" spans="1:6" ht="12.75">
      <c r="A88" s="129">
        <v>1.7</v>
      </c>
      <c r="B88" s="130" t="s">
        <v>93</v>
      </c>
      <c r="C88" s="98" t="s">
        <v>2</v>
      </c>
      <c r="D88" s="94">
        <v>179.57999999999998</v>
      </c>
      <c r="E88" s="168"/>
      <c r="F88" s="168"/>
    </row>
    <row r="89" spans="1:6" ht="12.75">
      <c r="A89" s="129">
        <v>1.8</v>
      </c>
      <c r="B89" s="130" t="s">
        <v>105</v>
      </c>
      <c r="C89" s="98" t="s">
        <v>2</v>
      </c>
      <c r="D89" s="94">
        <v>943.71</v>
      </c>
      <c r="E89" s="169"/>
      <c r="F89" s="168"/>
    </row>
    <row r="90" spans="1:6" ht="15">
      <c r="A90" s="129">
        <v>1.9</v>
      </c>
      <c r="B90" s="131" t="s">
        <v>30</v>
      </c>
      <c r="C90" s="98" t="s">
        <v>139</v>
      </c>
      <c r="D90" s="94">
        <v>30994.65</v>
      </c>
      <c r="E90" s="169"/>
      <c r="F90" s="168"/>
    </row>
    <row r="91" spans="1:6" ht="12.75">
      <c r="A91" s="132">
        <v>1.1</v>
      </c>
      <c r="B91" s="131" t="s">
        <v>108</v>
      </c>
      <c r="C91" s="98" t="s">
        <v>2</v>
      </c>
      <c r="D91" s="94">
        <v>40.12</v>
      </c>
      <c r="E91" s="170"/>
      <c r="F91" s="171"/>
    </row>
    <row r="92" spans="1:6" ht="12.75">
      <c r="A92" s="132">
        <v>1.11</v>
      </c>
      <c r="B92" s="131" t="s">
        <v>109</v>
      </c>
      <c r="C92" s="98" t="s">
        <v>2</v>
      </c>
      <c r="D92" s="94">
        <v>63.02</v>
      </c>
      <c r="E92" s="170"/>
      <c r="F92" s="171"/>
    </row>
    <row r="93" spans="1:6" ht="12.75">
      <c r="A93" s="133">
        <v>2</v>
      </c>
      <c r="B93" s="134" t="s">
        <v>90</v>
      </c>
      <c r="C93" s="135"/>
      <c r="D93" s="136"/>
      <c r="E93" s="170"/>
      <c r="F93" s="172"/>
    </row>
    <row r="94" spans="1:6" ht="12.75">
      <c r="A94" s="133">
        <v>2.1</v>
      </c>
      <c r="B94" s="137" t="s">
        <v>48</v>
      </c>
      <c r="C94" s="98" t="s">
        <v>2</v>
      </c>
      <c r="D94" s="94">
        <v>3108</v>
      </c>
      <c r="E94" s="169"/>
      <c r="F94" s="171"/>
    </row>
    <row r="95" spans="1:6" ht="12.75">
      <c r="A95" s="133">
        <v>2.2</v>
      </c>
      <c r="B95" s="137" t="s">
        <v>91</v>
      </c>
      <c r="C95" s="98" t="s">
        <v>92</v>
      </c>
      <c r="D95" s="94">
        <v>468</v>
      </c>
      <c r="E95" s="169"/>
      <c r="F95" s="171"/>
    </row>
    <row r="96" spans="1:6" ht="12.75">
      <c r="A96" s="133">
        <v>2.3</v>
      </c>
      <c r="B96" s="137" t="s">
        <v>31</v>
      </c>
      <c r="C96" s="98" t="s">
        <v>92</v>
      </c>
      <c r="D96" s="94">
        <v>936</v>
      </c>
      <c r="E96" s="168"/>
      <c r="F96" s="171"/>
    </row>
    <row r="97" spans="1:6" ht="12.75">
      <c r="A97" s="113"/>
      <c r="B97" s="113"/>
      <c r="C97" s="113"/>
      <c r="D97" s="138"/>
      <c r="E97" s="174" t="s">
        <v>141</v>
      </c>
      <c r="F97" s="159"/>
    </row>
    <row r="98" spans="1:6" ht="12.75">
      <c r="A98" s="113"/>
      <c r="B98" s="113"/>
      <c r="C98" s="113"/>
      <c r="D98" s="138"/>
      <c r="E98" s="175"/>
      <c r="F98" s="176"/>
    </row>
    <row r="99" spans="1:6" ht="12.75" customHeight="1">
      <c r="A99" s="86"/>
      <c r="B99" s="88" t="s">
        <v>133</v>
      </c>
      <c r="C99" s="88"/>
      <c r="D99" s="88"/>
      <c r="E99" s="141"/>
      <c r="F99" s="142"/>
    </row>
    <row r="100" spans="1:6" ht="12.75">
      <c r="A100" s="89" t="s">
        <v>145</v>
      </c>
      <c r="B100" s="89" t="s">
        <v>146</v>
      </c>
      <c r="C100" s="89" t="s">
        <v>147</v>
      </c>
      <c r="D100" s="89" t="s">
        <v>148</v>
      </c>
      <c r="E100" s="143" t="s">
        <v>149</v>
      </c>
      <c r="F100" s="143" t="s">
        <v>150</v>
      </c>
    </row>
    <row r="101" spans="1:6" ht="12.75">
      <c r="A101" s="127">
        <v>1</v>
      </c>
      <c r="B101" s="134" t="s">
        <v>29</v>
      </c>
      <c r="C101" s="119"/>
      <c r="D101" s="112"/>
      <c r="E101" s="166"/>
      <c r="F101" s="166"/>
    </row>
    <row r="102" spans="1:6" ht="12.75">
      <c r="A102" s="129">
        <v>1.1</v>
      </c>
      <c r="B102" s="130" t="s">
        <v>89</v>
      </c>
      <c r="C102" s="98" t="s">
        <v>2</v>
      </c>
      <c r="D102" s="94">
        <v>2920.16</v>
      </c>
      <c r="E102" s="168"/>
      <c r="F102" s="168"/>
    </row>
    <row r="103" spans="1:6" ht="12.75">
      <c r="A103" s="129">
        <v>1.2</v>
      </c>
      <c r="B103" s="130" t="s">
        <v>83</v>
      </c>
      <c r="C103" s="98" t="s">
        <v>2</v>
      </c>
      <c r="D103" s="94">
        <v>176.8</v>
      </c>
      <c r="E103" s="168"/>
      <c r="F103" s="168"/>
    </row>
    <row r="104" spans="1:6" ht="15">
      <c r="A104" s="129">
        <v>1.3</v>
      </c>
      <c r="B104" s="131" t="s">
        <v>98</v>
      </c>
      <c r="C104" s="98" t="s">
        <v>139</v>
      </c>
      <c r="D104" s="94">
        <v>11799.42</v>
      </c>
      <c r="E104" s="168"/>
      <c r="F104" s="168"/>
    </row>
    <row r="105" spans="1:6" ht="12.75">
      <c r="A105" s="129">
        <v>1.5</v>
      </c>
      <c r="B105" s="130" t="s">
        <v>99</v>
      </c>
      <c r="C105" s="98" t="s">
        <v>7</v>
      </c>
      <c r="D105" s="94">
        <v>58.4</v>
      </c>
      <c r="E105" s="168"/>
      <c r="F105" s="168"/>
    </row>
    <row r="106" spans="1:6" ht="12.75">
      <c r="A106" s="129">
        <v>1.7</v>
      </c>
      <c r="B106" s="130" t="s">
        <v>100</v>
      </c>
      <c r="C106" s="98" t="s">
        <v>13</v>
      </c>
      <c r="D106" s="94">
        <v>3.54</v>
      </c>
      <c r="E106" s="168"/>
      <c r="F106" s="168"/>
    </row>
    <row r="107" spans="1:6" ht="12.75">
      <c r="A107" s="127">
        <v>2</v>
      </c>
      <c r="B107" s="134" t="s">
        <v>137</v>
      </c>
      <c r="C107" s="98"/>
      <c r="D107" s="94"/>
      <c r="E107" s="168"/>
      <c r="F107" s="168"/>
    </row>
    <row r="108" spans="1:6" ht="12.75">
      <c r="A108" s="129">
        <v>2.1</v>
      </c>
      <c r="B108" s="137" t="s">
        <v>48</v>
      </c>
      <c r="C108" s="98" t="s">
        <v>2</v>
      </c>
      <c r="D108" s="94">
        <v>1134</v>
      </c>
      <c r="E108" s="168"/>
      <c r="F108" s="168"/>
    </row>
    <row r="109" spans="1:6" ht="12.75">
      <c r="A109" s="129">
        <v>2.2</v>
      </c>
      <c r="B109" s="137" t="s">
        <v>91</v>
      </c>
      <c r="C109" s="98" t="s">
        <v>7</v>
      </c>
      <c r="D109" s="94">
        <v>189</v>
      </c>
      <c r="E109" s="168"/>
      <c r="F109" s="168"/>
    </row>
    <row r="110" spans="1:6" ht="12.75">
      <c r="A110" s="129">
        <v>2.4</v>
      </c>
      <c r="B110" s="137" t="s">
        <v>31</v>
      </c>
      <c r="C110" s="98" t="s">
        <v>7</v>
      </c>
      <c r="D110" s="94">
        <v>378</v>
      </c>
      <c r="E110" s="168"/>
      <c r="F110" s="168"/>
    </row>
    <row r="111" spans="5:6" ht="12.75">
      <c r="E111" s="174" t="s">
        <v>113</v>
      </c>
      <c r="F111" s="159"/>
    </row>
    <row r="112" spans="5:6" ht="12.75">
      <c r="E112" s="177"/>
      <c r="F112" s="177"/>
    </row>
    <row r="113" spans="5:6" ht="12.75">
      <c r="E113" s="177"/>
      <c r="F113" s="177"/>
    </row>
    <row r="114" spans="2:6" ht="33">
      <c r="B114" s="173"/>
      <c r="E114" s="195" t="s">
        <v>116</v>
      </c>
      <c r="F114" s="179"/>
    </row>
    <row r="115" spans="2:6" ht="16.5">
      <c r="B115" s="173"/>
      <c r="C115" s="178"/>
      <c r="D115" s="178"/>
      <c r="E115" s="178"/>
      <c r="F115" s="184"/>
    </row>
    <row r="116" spans="2:6" ht="16.5">
      <c r="B116" s="173"/>
      <c r="C116" s="178"/>
      <c r="D116" s="178"/>
      <c r="E116" s="186" t="s">
        <v>155</v>
      </c>
      <c r="F116" s="184"/>
    </row>
    <row r="117" spans="3:6" ht="16.5">
      <c r="C117" s="183"/>
      <c r="D117" s="178" t="s">
        <v>152</v>
      </c>
      <c r="E117" s="194"/>
      <c r="F117" s="185"/>
    </row>
    <row r="118" spans="2:6" ht="16.5">
      <c r="B118" s="180"/>
      <c r="C118" s="183"/>
      <c r="D118" s="178" t="s">
        <v>153</v>
      </c>
      <c r="E118" s="194"/>
      <c r="F118" s="185"/>
    </row>
    <row r="119" spans="3:6" ht="16.5">
      <c r="C119" s="183"/>
      <c r="D119" s="178" t="s">
        <v>154</v>
      </c>
      <c r="E119" s="194"/>
      <c r="F119" s="185"/>
    </row>
    <row r="120" spans="3:6" ht="16.5">
      <c r="C120" s="201" t="s">
        <v>117</v>
      </c>
      <c r="D120" s="201"/>
      <c r="E120" s="201"/>
      <c r="F120" s="179"/>
    </row>
    <row r="121" spans="3:6" ht="16.5">
      <c r="C121" s="201" t="s">
        <v>142</v>
      </c>
      <c r="D121" s="201"/>
      <c r="E121" s="201"/>
      <c r="F121" s="179"/>
    </row>
    <row r="122" spans="3:6" ht="16.5">
      <c r="C122" s="201"/>
      <c r="D122" s="201"/>
      <c r="E122" s="201"/>
      <c r="F122" s="181"/>
    </row>
    <row r="123" spans="3:6" ht="16.5">
      <c r="C123" s="201" t="s">
        <v>114</v>
      </c>
      <c r="D123" s="201"/>
      <c r="E123" s="201"/>
      <c r="F123" s="179"/>
    </row>
    <row r="124" spans="3:6" ht="16.5">
      <c r="C124" s="178"/>
      <c r="D124" s="178"/>
      <c r="E124" s="178"/>
      <c r="F124" s="184"/>
    </row>
    <row r="125" spans="3:6" ht="16.5">
      <c r="C125" s="178"/>
      <c r="D125" s="198"/>
      <c r="E125" s="186" t="s">
        <v>155</v>
      </c>
      <c r="F125" s="199"/>
    </row>
    <row r="126" spans="3:6" ht="16.5">
      <c r="C126" s="196"/>
      <c r="D126" s="200" t="s">
        <v>115</v>
      </c>
      <c r="E126" s="197"/>
      <c r="F126" s="179"/>
    </row>
    <row r="127" spans="3:6" ht="16.5">
      <c r="C127" s="196"/>
      <c r="D127" s="200"/>
      <c r="E127" s="198"/>
      <c r="F127" s="184"/>
    </row>
    <row r="128" spans="3:6" ht="16.5">
      <c r="C128" s="201" t="s">
        <v>143</v>
      </c>
      <c r="D128" s="201"/>
      <c r="E128" s="201"/>
      <c r="F128" s="179"/>
    </row>
    <row r="129" spans="3:5" ht="16.5">
      <c r="C129" s="201"/>
      <c r="D129" s="201"/>
      <c r="E129" s="201"/>
    </row>
    <row r="130" spans="2:6" ht="20.25" customHeight="1">
      <c r="B130" s="173"/>
      <c r="C130" s="202" t="s">
        <v>144</v>
      </c>
      <c r="D130" s="202"/>
      <c r="E130" s="202"/>
      <c r="F130" s="179"/>
    </row>
    <row r="131" spans="3:5" ht="12.75">
      <c r="C131" s="182"/>
      <c r="D131" s="182"/>
      <c r="E131" s="182"/>
    </row>
  </sheetData>
  <sheetProtection password="DF42" sheet="1" formatCells="0" formatColumns="0" formatRows="0" insertColumns="0" insertRows="0" insertHyperlinks="0" deleteColumns="0" deleteRows="0" sort="0" autoFilter="0" pivotTables="0"/>
  <mergeCells count="8">
    <mergeCell ref="C128:E128"/>
    <mergeCell ref="C129:E129"/>
    <mergeCell ref="C130:E130"/>
    <mergeCell ref="A3:F3"/>
    <mergeCell ref="C120:E120"/>
    <mergeCell ref="C121:E121"/>
    <mergeCell ref="C122:E122"/>
    <mergeCell ref="C123:E123"/>
  </mergeCells>
  <printOptions/>
  <pageMargins left="0.7" right="0.7" top="0.75" bottom="0.75" header="0.3" footer="0.3"/>
  <pageSetup horizontalDpi="600" verticalDpi="600" orientation="portrait" scale="47" r:id="rId1"/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62"/>
  <sheetViews>
    <sheetView showZeros="0" view="pageBreakPreview" zoomScaleSheetLayoutView="100" zoomScalePageLayoutView="0" workbookViewId="0" topLeftCell="A32">
      <selection activeCell="C36" sqref="C36"/>
    </sheetView>
  </sheetViews>
  <sheetFormatPr defaultColWidth="10.28125" defaultRowHeight="12.75"/>
  <cols>
    <col min="1" max="1" width="9.7109375" style="16" customWidth="1"/>
    <col min="2" max="2" width="7.00390625" style="16" bestFit="1" customWidth="1"/>
    <col min="3" max="3" width="65.7109375" style="16" customWidth="1"/>
    <col min="4" max="4" width="7.28125" style="16" customWidth="1"/>
    <col min="5" max="5" width="8.28125" style="51" customWidth="1"/>
    <col min="6" max="6" width="21.421875" style="16" customWidth="1"/>
    <col min="7" max="7" width="15.7109375" style="16" customWidth="1"/>
    <col min="8" max="8" width="15.140625" style="16" customWidth="1"/>
    <col min="9" max="9" width="15.57421875" style="16" customWidth="1"/>
    <col min="10" max="10" width="12.140625" style="16" customWidth="1"/>
    <col min="11" max="11" width="15.00390625" style="16" bestFit="1" customWidth="1"/>
    <col min="12" max="16384" width="10.28125" style="16" customWidth="1"/>
  </cols>
  <sheetData>
    <row r="1" ht="13.5" thickBot="1">
      <c r="E1" s="2"/>
    </row>
    <row r="2" spans="2:7" ht="12.75">
      <c r="B2" s="17"/>
      <c r="C2" s="18"/>
      <c r="D2" s="18"/>
      <c r="E2" s="19"/>
      <c r="F2" s="18"/>
      <c r="G2" s="20"/>
    </row>
    <row r="3" spans="2:7" ht="12.75">
      <c r="B3" s="21"/>
      <c r="C3" s="1"/>
      <c r="D3" s="1"/>
      <c r="E3" s="22"/>
      <c r="F3" s="1"/>
      <c r="G3" s="23"/>
    </row>
    <row r="4" spans="2:7" ht="12.75">
      <c r="B4" s="21" t="s">
        <v>39</v>
      </c>
      <c r="C4" s="1"/>
      <c r="D4" s="1"/>
      <c r="E4" s="22"/>
      <c r="F4" s="1"/>
      <c r="G4" s="23"/>
    </row>
    <row r="5" spans="2:7" ht="12.75">
      <c r="B5" s="24">
        <v>22</v>
      </c>
      <c r="C5" s="207" t="s">
        <v>21</v>
      </c>
      <c r="D5" s="207"/>
      <c r="E5" s="207"/>
      <c r="F5" s="208" t="s">
        <v>8</v>
      </c>
      <c r="G5" s="209"/>
    </row>
    <row r="6" spans="2:7" ht="12.75">
      <c r="B6" s="210" t="s">
        <v>10</v>
      </c>
      <c r="C6" s="207"/>
      <c r="D6" s="207"/>
      <c r="E6" s="207"/>
      <c r="F6" s="211">
        <v>39671</v>
      </c>
      <c r="G6" s="212"/>
    </row>
    <row r="7" spans="2:7" ht="12.75">
      <c r="B7" s="210"/>
      <c r="C7" s="208" t="s">
        <v>11</v>
      </c>
      <c r="D7" s="208"/>
      <c r="E7" s="208"/>
      <c r="F7" s="211"/>
      <c r="G7" s="212"/>
    </row>
    <row r="8" spans="2:7" ht="12.75">
      <c r="B8" s="26"/>
      <c r="C8" s="3"/>
      <c r="D8" s="3"/>
      <c r="E8" s="3"/>
      <c r="F8" s="4"/>
      <c r="G8" s="12"/>
    </row>
    <row r="9" spans="2:7" ht="12.75">
      <c r="B9" s="213" t="s">
        <v>61</v>
      </c>
      <c r="C9" s="214"/>
      <c r="D9" s="214"/>
      <c r="E9" s="214"/>
      <c r="F9" s="214"/>
      <c r="G9" s="215"/>
    </row>
    <row r="10" spans="2:7" ht="12.75">
      <c r="B10" s="221" t="s">
        <v>23</v>
      </c>
      <c r="C10" s="222"/>
      <c r="D10" s="222"/>
      <c r="E10" s="222"/>
      <c r="F10" s="222"/>
      <c r="G10" s="223"/>
    </row>
    <row r="11" spans="2:7" ht="12.75">
      <c r="B11" s="27"/>
      <c r="C11" s="28"/>
      <c r="D11" s="9"/>
      <c r="E11" s="29"/>
      <c r="F11" s="9"/>
      <c r="G11" s="30"/>
    </row>
    <row r="12" spans="2:7" ht="12.75">
      <c r="B12" s="224" t="s">
        <v>24</v>
      </c>
      <c r="C12" s="225"/>
      <c r="D12" s="225"/>
      <c r="E12" s="225"/>
      <c r="F12" s="225"/>
      <c r="G12" s="226"/>
    </row>
    <row r="13" spans="2:7" ht="12.75">
      <c r="B13" s="15" t="s">
        <v>12</v>
      </c>
      <c r="C13" s="6" t="s">
        <v>1</v>
      </c>
      <c r="D13" s="5" t="s">
        <v>13</v>
      </c>
      <c r="E13" s="5" t="s">
        <v>14</v>
      </c>
      <c r="F13" s="5" t="s">
        <v>3</v>
      </c>
      <c r="G13" s="13" t="s">
        <v>4</v>
      </c>
    </row>
    <row r="14" spans="2:7" ht="12.75">
      <c r="B14" s="14">
        <v>1</v>
      </c>
      <c r="C14" s="7" t="s">
        <v>17</v>
      </c>
      <c r="D14" s="25"/>
      <c r="E14" s="25"/>
      <c r="F14" s="25"/>
      <c r="G14" s="31">
        <f>+F14*E14</f>
        <v>0</v>
      </c>
    </row>
    <row r="15" spans="2:7" ht="53.25" customHeight="1">
      <c r="B15" s="82">
        <f>B14+0.1</f>
        <v>1.1</v>
      </c>
      <c r="C15" s="8" t="s">
        <v>25</v>
      </c>
      <c r="D15" s="10" t="s">
        <v>2</v>
      </c>
      <c r="E15" s="36" t="e">
        <f>#REF!</f>
        <v>#REF!</v>
      </c>
      <c r="F15" s="36">
        <v>3500</v>
      </c>
      <c r="G15" s="31" t="e">
        <f>+F15*E15</f>
        <v>#REF!</v>
      </c>
    </row>
    <row r="16" spans="2:7" ht="16.5" customHeight="1">
      <c r="B16" s="14">
        <v>2</v>
      </c>
      <c r="C16" s="55" t="s">
        <v>33</v>
      </c>
      <c r="D16" s="10"/>
      <c r="E16" s="36"/>
      <c r="F16" s="36"/>
      <c r="G16" s="31"/>
    </row>
    <row r="17" spans="2:7" ht="12.75" customHeight="1">
      <c r="B17" s="83">
        <v>2.1</v>
      </c>
      <c r="C17" s="8" t="s">
        <v>34</v>
      </c>
      <c r="D17" s="10" t="s">
        <v>47</v>
      </c>
      <c r="E17" s="36">
        <v>2</v>
      </c>
      <c r="F17" s="36">
        <v>250000</v>
      </c>
      <c r="G17" s="31">
        <f aca="true" t="shared" si="0" ref="G17:G22">E17*F17</f>
        <v>500000</v>
      </c>
    </row>
    <row r="18" spans="2:7" ht="12.75">
      <c r="B18" s="83">
        <v>2.2</v>
      </c>
      <c r="C18" s="8" t="s">
        <v>35</v>
      </c>
      <c r="D18" s="10" t="s">
        <v>47</v>
      </c>
      <c r="E18" s="36">
        <v>12</v>
      </c>
      <c r="F18" s="36">
        <v>40000</v>
      </c>
      <c r="G18" s="31">
        <f t="shared" si="0"/>
        <v>480000</v>
      </c>
    </row>
    <row r="19" spans="2:7" ht="12.75" customHeight="1">
      <c r="B19" s="83">
        <v>2.3</v>
      </c>
      <c r="C19" s="8" t="s">
        <v>36</v>
      </c>
      <c r="D19" s="10" t="s">
        <v>47</v>
      </c>
      <c r="E19" s="36">
        <v>6</v>
      </c>
      <c r="F19" s="36">
        <v>55000</v>
      </c>
      <c r="G19" s="31">
        <f t="shared" si="0"/>
        <v>330000</v>
      </c>
    </row>
    <row r="20" spans="2:7" ht="12.75" customHeight="1">
      <c r="B20" s="83">
        <v>2.4</v>
      </c>
      <c r="C20" s="8" t="s">
        <v>50</v>
      </c>
      <c r="D20" s="10" t="s">
        <v>47</v>
      </c>
      <c r="E20" s="36">
        <v>2</v>
      </c>
      <c r="F20" s="36">
        <v>155000</v>
      </c>
      <c r="G20" s="31">
        <f t="shared" si="0"/>
        <v>310000</v>
      </c>
    </row>
    <row r="21" spans="2:7" ht="12.75">
      <c r="B21" s="83">
        <v>2.5</v>
      </c>
      <c r="C21" s="8" t="s">
        <v>51</v>
      </c>
      <c r="D21" s="10" t="s">
        <v>47</v>
      </c>
      <c r="E21" s="36">
        <v>2</v>
      </c>
      <c r="F21" s="36">
        <v>155000</v>
      </c>
      <c r="G21" s="31">
        <f t="shared" si="0"/>
        <v>310000</v>
      </c>
    </row>
    <row r="22" spans="2:7" ht="12.75">
      <c r="B22" s="83">
        <v>2.6</v>
      </c>
      <c r="C22" s="8" t="s">
        <v>52</v>
      </c>
      <c r="D22" s="10" t="s">
        <v>47</v>
      </c>
      <c r="E22" s="36">
        <v>2</v>
      </c>
      <c r="F22" s="36">
        <v>155000</v>
      </c>
      <c r="G22" s="31">
        <f t="shared" si="0"/>
        <v>310000</v>
      </c>
    </row>
    <row r="23" spans="2:7" ht="12.75">
      <c r="B23" s="14">
        <v>3</v>
      </c>
      <c r="C23" s="7" t="s">
        <v>32</v>
      </c>
      <c r="D23" s="32"/>
      <c r="E23" s="33"/>
      <c r="F23" s="33"/>
      <c r="G23" s="34"/>
    </row>
    <row r="24" spans="2:8" ht="38.25">
      <c r="B24" s="82">
        <f>B23+0.1</f>
        <v>3.1</v>
      </c>
      <c r="C24" s="80" t="s">
        <v>42</v>
      </c>
      <c r="D24" s="35" t="s">
        <v>15</v>
      </c>
      <c r="E24" s="36" t="e">
        <f>#REF!</f>
        <v>#REF!</v>
      </c>
      <c r="F24" s="36">
        <v>12000</v>
      </c>
      <c r="G24" s="31" t="e">
        <f aca="true" t="shared" si="1" ref="G24:G37">+F24*E24</f>
        <v>#REF!</v>
      </c>
      <c r="H24" s="52"/>
    </row>
    <row r="25" spans="2:8" ht="38.25">
      <c r="B25" s="82">
        <v>3.2</v>
      </c>
      <c r="C25" s="80" t="s">
        <v>43</v>
      </c>
      <c r="D25" s="35" t="s">
        <v>15</v>
      </c>
      <c r="E25" s="36" t="e">
        <f>+#REF!</f>
        <v>#REF!</v>
      </c>
      <c r="F25" s="36">
        <v>16000</v>
      </c>
      <c r="G25" s="31" t="e">
        <f>+E25*F25</f>
        <v>#REF!</v>
      </c>
      <c r="H25" s="52"/>
    </row>
    <row r="26" spans="2:7" ht="25.5">
      <c r="B26" s="39">
        <f>B25+0.1</f>
        <v>3.3000000000000003</v>
      </c>
      <c r="C26" s="79" t="s">
        <v>26</v>
      </c>
      <c r="D26" s="35" t="s">
        <v>2</v>
      </c>
      <c r="E26" s="36" t="e">
        <f>E15</f>
        <v>#REF!</v>
      </c>
      <c r="F26" s="36">
        <v>10000</v>
      </c>
      <c r="G26" s="31" t="e">
        <f t="shared" si="1"/>
        <v>#REF!</v>
      </c>
    </row>
    <row r="27" spans="2:9" ht="25.5">
      <c r="B27" s="39">
        <f aca="true" t="shared" si="2" ref="B27:B32">+B26+0.1</f>
        <v>3.4000000000000004</v>
      </c>
      <c r="C27" s="81" t="s">
        <v>18</v>
      </c>
      <c r="D27" s="35" t="s">
        <v>15</v>
      </c>
      <c r="E27" s="36" t="e">
        <f>#REF!</f>
        <v>#REF!</v>
      </c>
      <c r="F27" s="36">
        <v>32000</v>
      </c>
      <c r="G27" s="31" t="e">
        <f t="shared" si="1"/>
        <v>#REF!</v>
      </c>
      <c r="H27" s="52"/>
      <c r="I27" s="52"/>
    </row>
    <row r="28" spans="2:7" ht="28.5" customHeight="1">
      <c r="B28" s="39">
        <f t="shared" si="2"/>
        <v>3.5000000000000004</v>
      </c>
      <c r="C28" s="81" t="s">
        <v>19</v>
      </c>
      <c r="D28" s="35" t="s">
        <v>15</v>
      </c>
      <c r="E28" s="36" t="e">
        <f>+(E24+E25)*0.3</f>
        <v>#REF!</v>
      </c>
      <c r="F28" s="36">
        <v>12000</v>
      </c>
      <c r="G28" s="31" t="e">
        <f t="shared" si="1"/>
        <v>#REF!</v>
      </c>
    </row>
    <row r="29" spans="2:7" ht="16.5" customHeight="1">
      <c r="B29" s="39">
        <f t="shared" si="2"/>
        <v>3.6000000000000005</v>
      </c>
      <c r="C29" s="81" t="s">
        <v>22</v>
      </c>
      <c r="D29" s="35" t="s">
        <v>15</v>
      </c>
      <c r="E29" s="36">
        <v>6</v>
      </c>
      <c r="F29" s="56">
        <v>55000</v>
      </c>
      <c r="G29" s="31">
        <f t="shared" si="1"/>
        <v>330000</v>
      </c>
    </row>
    <row r="30" spans="2:7" ht="27.75" customHeight="1">
      <c r="B30" s="39">
        <f t="shared" si="2"/>
        <v>3.7000000000000006</v>
      </c>
      <c r="C30" s="81" t="s">
        <v>6</v>
      </c>
      <c r="D30" s="35" t="s">
        <v>15</v>
      </c>
      <c r="E30" s="36" t="e">
        <f>#REF!</f>
        <v>#REF!</v>
      </c>
      <c r="F30" s="36">
        <v>35000</v>
      </c>
      <c r="G30" s="31" t="e">
        <f t="shared" si="1"/>
        <v>#REF!</v>
      </c>
    </row>
    <row r="31" spans="2:7" ht="36" customHeight="1">
      <c r="B31" s="39">
        <f t="shared" si="2"/>
        <v>3.8000000000000007</v>
      </c>
      <c r="C31" s="81" t="s">
        <v>55</v>
      </c>
      <c r="D31" s="35" t="s">
        <v>15</v>
      </c>
      <c r="E31" s="36" t="e">
        <f>#REF!</f>
        <v>#REF!</v>
      </c>
      <c r="F31" s="36">
        <v>12000</v>
      </c>
      <c r="G31" s="31" t="e">
        <f t="shared" si="1"/>
        <v>#REF!</v>
      </c>
    </row>
    <row r="32" spans="2:7" ht="18.75" customHeight="1">
      <c r="B32" s="39">
        <f t="shared" si="2"/>
        <v>3.900000000000001</v>
      </c>
      <c r="C32" s="80" t="s">
        <v>27</v>
      </c>
      <c r="D32" s="35" t="s">
        <v>16</v>
      </c>
      <c r="E32" s="36" t="e">
        <f>E15*3.81</f>
        <v>#REF!</v>
      </c>
      <c r="F32" s="36">
        <v>2500</v>
      </c>
      <c r="G32" s="31" t="e">
        <f t="shared" si="1"/>
        <v>#REF!</v>
      </c>
    </row>
    <row r="33" spans="2:7" ht="30.75" customHeight="1">
      <c r="B33" s="54">
        <v>3.1</v>
      </c>
      <c r="C33" s="80" t="s">
        <v>58</v>
      </c>
      <c r="D33" s="35" t="s">
        <v>7</v>
      </c>
      <c r="E33" s="36">
        <v>3</v>
      </c>
      <c r="F33" s="36">
        <v>1600000</v>
      </c>
      <c r="G33" s="31">
        <f t="shared" si="1"/>
        <v>4800000</v>
      </c>
    </row>
    <row r="34" spans="2:7" ht="25.5" hidden="1">
      <c r="B34" s="39">
        <f>B33+0.1</f>
        <v>3.2</v>
      </c>
      <c r="C34" s="79" t="s">
        <v>28</v>
      </c>
      <c r="D34" s="35" t="s">
        <v>16</v>
      </c>
      <c r="E34" s="36"/>
      <c r="F34" s="36">
        <v>24000</v>
      </c>
      <c r="G34" s="31">
        <f t="shared" si="1"/>
        <v>0</v>
      </c>
    </row>
    <row r="35" spans="2:7" ht="33" customHeight="1">
      <c r="B35" s="54">
        <v>3.11</v>
      </c>
      <c r="C35" s="79" t="s">
        <v>59</v>
      </c>
      <c r="D35" s="35" t="s">
        <v>7</v>
      </c>
      <c r="E35" s="36">
        <v>2</v>
      </c>
      <c r="F35" s="36">
        <v>2300000</v>
      </c>
      <c r="G35" s="31">
        <f t="shared" si="1"/>
        <v>4600000</v>
      </c>
    </row>
    <row r="36" spans="2:7" ht="33" customHeight="1">
      <c r="B36" s="54">
        <v>3.12</v>
      </c>
      <c r="C36" s="79" t="s">
        <v>60</v>
      </c>
      <c r="D36" s="35" t="s">
        <v>16</v>
      </c>
      <c r="E36" s="36" t="e">
        <f>+#REF!</f>
        <v>#REF!</v>
      </c>
      <c r="F36" s="36">
        <v>20000</v>
      </c>
      <c r="G36" s="31" t="e">
        <f t="shared" si="1"/>
        <v>#REF!</v>
      </c>
    </row>
    <row r="37" spans="2:7" ht="18.75" customHeight="1">
      <c r="B37" s="54">
        <v>3.13</v>
      </c>
      <c r="C37" s="81" t="s">
        <v>5</v>
      </c>
      <c r="D37" s="35" t="s">
        <v>15</v>
      </c>
      <c r="E37" s="36">
        <v>2</v>
      </c>
      <c r="F37" s="36">
        <f>+'[8]Atraques'!$G$47</f>
        <v>426324.22416666674</v>
      </c>
      <c r="G37" s="31">
        <f t="shared" si="1"/>
        <v>852648.4483333335</v>
      </c>
    </row>
    <row r="38" spans="2:7" ht="64.5" customHeight="1">
      <c r="B38" s="54">
        <v>3.14</v>
      </c>
      <c r="C38" s="84" t="s">
        <v>46</v>
      </c>
      <c r="D38" s="59" t="s">
        <v>47</v>
      </c>
      <c r="E38" s="63">
        <v>205</v>
      </c>
      <c r="F38" s="61">
        <v>395000</v>
      </c>
      <c r="G38" s="31">
        <f>+E38*F38</f>
        <v>80975000</v>
      </c>
    </row>
    <row r="39" spans="2:7" ht="24.75" customHeight="1">
      <c r="B39" s="54">
        <v>3.15</v>
      </c>
      <c r="C39" s="85" t="s">
        <v>41</v>
      </c>
      <c r="D39" s="59" t="s">
        <v>7</v>
      </c>
      <c r="E39" s="59">
        <v>3</v>
      </c>
      <c r="F39" s="36">
        <v>200000</v>
      </c>
      <c r="G39" s="31">
        <f>+F39*E39</f>
        <v>600000</v>
      </c>
    </row>
    <row r="40" spans="2:7" ht="18.75" customHeight="1">
      <c r="B40" s="54">
        <v>4</v>
      </c>
      <c r="C40" s="78" t="s">
        <v>68</v>
      </c>
      <c r="D40" s="77"/>
      <c r="E40" s="36"/>
      <c r="F40" s="36"/>
      <c r="G40" s="31"/>
    </row>
    <row r="41" spans="2:7" ht="18.75" customHeight="1">
      <c r="B41" s="54">
        <v>4.1</v>
      </c>
      <c r="C41" s="81" t="s">
        <v>40</v>
      </c>
      <c r="D41" s="58" t="s">
        <v>16</v>
      </c>
      <c r="E41" s="36" t="e">
        <f>+E15*1.5</f>
        <v>#REF!</v>
      </c>
      <c r="F41" s="36">
        <v>3500</v>
      </c>
      <c r="G41" s="31" t="e">
        <f>+F41*E41</f>
        <v>#REF!</v>
      </c>
    </row>
    <row r="42" spans="2:7" ht="70.5" customHeight="1">
      <c r="B42" s="54">
        <v>4.2</v>
      </c>
      <c r="C42" s="57" t="s">
        <v>49</v>
      </c>
      <c r="D42" s="59" t="s">
        <v>2</v>
      </c>
      <c r="E42" s="59">
        <f>((29*2))+16</f>
        <v>74</v>
      </c>
      <c r="F42" s="36">
        <v>45000</v>
      </c>
      <c r="G42" s="31">
        <f>+E42*F42</f>
        <v>3330000</v>
      </c>
    </row>
    <row r="43" spans="2:7" ht="47.25" customHeight="1">
      <c r="B43" s="54">
        <v>4.3</v>
      </c>
      <c r="C43" s="57" t="s">
        <v>53</v>
      </c>
      <c r="D43" s="59" t="s">
        <v>2</v>
      </c>
      <c r="E43" s="59">
        <f>+(81.11+65.98)*2</f>
        <v>294.18</v>
      </c>
      <c r="F43" s="36">
        <v>21673</v>
      </c>
      <c r="G43" s="31">
        <f>+E43*F43</f>
        <v>6375763.140000001</v>
      </c>
    </row>
    <row r="44" spans="2:9" ht="33" customHeight="1">
      <c r="B44" s="54">
        <v>4.4</v>
      </c>
      <c r="C44" s="11" t="s">
        <v>44</v>
      </c>
      <c r="D44" s="59" t="s">
        <v>16</v>
      </c>
      <c r="E44" s="62">
        <f>+(6.1*(81.11+65.98))+(46.26*5.5)</f>
        <v>1151.679</v>
      </c>
      <c r="F44" s="36">
        <v>30000</v>
      </c>
      <c r="G44" s="31">
        <f>+E44*F44</f>
        <v>34550370</v>
      </c>
      <c r="H44" s="16">
        <f>+(46.26*5.5)+(45*3.1*3)+(66*3.1*3)</f>
        <v>1286.73</v>
      </c>
      <c r="I44" s="16">
        <f>+(46.26)</f>
        <v>46.26</v>
      </c>
    </row>
    <row r="45" spans="2:10" ht="66.75" customHeight="1">
      <c r="B45" s="54">
        <v>4.5</v>
      </c>
      <c r="C45" s="60" t="s">
        <v>45</v>
      </c>
      <c r="D45" s="58" t="s">
        <v>16</v>
      </c>
      <c r="E45" s="62">
        <f>+E44</f>
        <v>1151.679</v>
      </c>
      <c r="F45" s="36">
        <v>120000</v>
      </c>
      <c r="G45" s="31">
        <f>+E45*F45</f>
        <v>138201480</v>
      </c>
      <c r="I45" s="16">
        <f>45/2</f>
        <v>22.5</v>
      </c>
      <c r="J45" s="16">
        <f>66/2</f>
        <v>33</v>
      </c>
    </row>
    <row r="46" spans="2:8" ht="48.75" customHeight="1">
      <c r="B46" s="54">
        <v>4.6</v>
      </c>
      <c r="C46" s="57" t="s">
        <v>56</v>
      </c>
      <c r="D46" s="35" t="s">
        <v>57</v>
      </c>
      <c r="E46" s="59">
        <v>16</v>
      </c>
      <c r="F46" s="61">
        <v>365000</v>
      </c>
      <c r="G46" s="31">
        <f>+E46*F46</f>
        <v>5840000</v>
      </c>
      <c r="H46" s="59">
        <f>+(((83)+(18.5))*0.5*0.1)+(15*(8*0.4*0.1))</f>
        <v>9.875</v>
      </c>
    </row>
    <row r="47" spans="2:10" ht="12.75" customHeight="1">
      <c r="B47" s="40"/>
      <c r="C47" s="41"/>
      <c r="D47" s="227" t="s">
        <v>9</v>
      </c>
      <c r="E47" s="228"/>
      <c r="F47" s="229"/>
      <c r="G47" s="53" t="e">
        <f>SUM(G14:G46)</f>
        <v>#REF!</v>
      </c>
      <c r="H47" s="42"/>
      <c r="I47" s="43"/>
      <c r="J47" s="38"/>
    </row>
    <row r="48" spans="2:10" ht="12.75" customHeight="1">
      <c r="B48" s="44"/>
      <c r="C48" s="45"/>
      <c r="D48" s="230" t="s">
        <v>38</v>
      </c>
      <c r="E48" s="231"/>
      <c r="F48" s="232"/>
      <c r="G48" s="46" t="e">
        <f>G47*0.1</f>
        <v>#REF!</v>
      </c>
      <c r="H48" s="37"/>
      <c r="I48" s="47"/>
      <c r="J48" s="38"/>
    </row>
    <row r="49" spans="2:10" ht="12.75" customHeight="1">
      <c r="B49" s="44"/>
      <c r="C49" s="45"/>
      <c r="D49" s="230" t="s">
        <v>37</v>
      </c>
      <c r="E49" s="231"/>
      <c r="F49" s="232"/>
      <c r="G49" s="46" t="e">
        <f>G47*0.02</f>
        <v>#REF!</v>
      </c>
      <c r="H49" s="37"/>
      <c r="I49" s="48"/>
      <c r="J49" s="49"/>
    </row>
    <row r="50" spans="2:10" ht="12.75" customHeight="1" thickBot="1">
      <c r="B50" s="44"/>
      <c r="C50" s="45"/>
      <c r="D50" s="204" t="s">
        <v>20</v>
      </c>
      <c r="E50" s="205"/>
      <c r="F50" s="206"/>
      <c r="G50" s="46" t="e">
        <f>G47*0.05</f>
        <v>#REF!</v>
      </c>
      <c r="H50" s="37"/>
      <c r="I50" s="50"/>
      <c r="J50" s="49"/>
    </row>
    <row r="51" spans="2:11" ht="13.5" thickBot="1">
      <c r="B51" s="217"/>
      <c r="C51" s="217"/>
      <c r="D51" s="218" t="s">
        <v>0</v>
      </c>
      <c r="E51" s="219"/>
      <c r="F51" s="220"/>
      <c r="G51" s="75" t="e">
        <f>G47+G48+G49+G50</f>
        <v>#REF!</v>
      </c>
      <c r="H51" s="38"/>
      <c r="I51" s="38"/>
      <c r="J51" s="38"/>
      <c r="K51" s="38"/>
    </row>
    <row r="52" spans="2:7" ht="12.75">
      <c r="B52" s="67"/>
      <c r="C52" s="68"/>
      <c r="D52" s="64"/>
      <c r="E52" s="65"/>
      <c r="F52" s="64"/>
      <c r="G52" s="66"/>
    </row>
    <row r="53" spans="2:7" ht="12.75">
      <c r="B53" s="67"/>
      <c r="C53" s="68"/>
      <c r="D53" s="68"/>
      <c r="E53" s="69"/>
      <c r="F53" s="68"/>
      <c r="G53" s="70"/>
    </row>
    <row r="54" spans="2:7" ht="12.75">
      <c r="B54" s="67"/>
      <c r="C54" s="68" t="s">
        <v>62</v>
      </c>
      <c r="D54" s="216" t="s">
        <v>65</v>
      </c>
      <c r="E54" s="216"/>
      <c r="F54" s="216"/>
      <c r="G54" s="70"/>
    </row>
    <row r="55" spans="2:7" ht="12.75">
      <c r="B55" s="67"/>
      <c r="C55" s="76" t="s">
        <v>63</v>
      </c>
      <c r="D55" s="216" t="s">
        <v>66</v>
      </c>
      <c r="E55" s="216"/>
      <c r="F55" s="216"/>
      <c r="G55" s="70"/>
    </row>
    <row r="56" spans="2:7" ht="12.75">
      <c r="B56" s="67"/>
      <c r="C56" s="76" t="s">
        <v>64</v>
      </c>
      <c r="D56" s="216" t="s">
        <v>67</v>
      </c>
      <c r="E56" s="216"/>
      <c r="F56" s="216"/>
      <c r="G56" s="70"/>
    </row>
    <row r="57" spans="2:7" ht="12.75">
      <c r="B57" s="67"/>
      <c r="C57" s="68"/>
      <c r="D57" s="68"/>
      <c r="E57" s="69"/>
      <c r="F57" s="68"/>
      <c r="G57" s="70"/>
    </row>
    <row r="58" spans="2:7" ht="12.75">
      <c r="B58" s="67"/>
      <c r="C58" s="68"/>
      <c r="D58" s="68"/>
      <c r="E58" s="69"/>
      <c r="F58" s="68"/>
      <c r="G58" s="70"/>
    </row>
    <row r="59" spans="2:7" ht="12.75">
      <c r="B59" s="67"/>
      <c r="C59" s="68"/>
      <c r="D59" s="68"/>
      <c r="E59" s="69"/>
      <c r="F59" s="68"/>
      <c r="G59" s="70"/>
    </row>
    <row r="60" spans="2:7" ht="12.75">
      <c r="B60" s="67"/>
      <c r="C60" s="68"/>
      <c r="D60" s="68"/>
      <c r="E60" s="69"/>
      <c r="F60" s="68"/>
      <c r="G60" s="70"/>
    </row>
    <row r="61" spans="2:7" ht="12.75">
      <c r="B61" s="67"/>
      <c r="C61" s="68"/>
      <c r="D61" s="68"/>
      <c r="E61" s="69"/>
      <c r="F61" s="68"/>
      <c r="G61" s="70"/>
    </row>
    <row r="62" spans="2:7" ht="13.5" thickBot="1">
      <c r="B62" s="71"/>
      <c r="C62" s="72"/>
      <c r="D62" s="72"/>
      <c r="E62" s="73"/>
      <c r="F62" s="72"/>
      <c r="G62" s="74"/>
    </row>
  </sheetData>
  <sheetProtection/>
  <mergeCells count="17">
    <mergeCell ref="D54:F54"/>
    <mergeCell ref="D55:F55"/>
    <mergeCell ref="D56:F56"/>
    <mergeCell ref="B51:C51"/>
    <mergeCell ref="D51:F51"/>
    <mergeCell ref="B10:G10"/>
    <mergeCell ref="B12:G12"/>
    <mergeCell ref="D47:F47"/>
    <mergeCell ref="D48:F48"/>
    <mergeCell ref="D49:F49"/>
    <mergeCell ref="D50:F50"/>
    <mergeCell ref="C5:E6"/>
    <mergeCell ref="F5:G5"/>
    <mergeCell ref="B6:B7"/>
    <mergeCell ref="F6:G7"/>
    <mergeCell ref="C7:E7"/>
    <mergeCell ref="B9:G9"/>
  </mergeCells>
  <printOptions horizontalCentered="1"/>
  <pageMargins left="0.5905511811023623" right="0.5905511811023623" top="0.984251968503937" bottom="0.7874015748031497" header="0" footer="0"/>
  <pageSetup horizontalDpi="300" verticalDpi="300" orientation="portrait" scale="75" r:id="rId2"/>
  <headerFooter alignWithMargins="0">
    <oddFooter>&amp;C
</oddFooter>
  </headerFooter>
  <rowBreaks count="1" manualBreakCount="1">
    <brk id="39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 Zuccardi Vergara</dc:creator>
  <cp:keywords/>
  <dc:description/>
  <cp:lastModifiedBy>NATALIA GUTIERREZ SALAZAR</cp:lastModifiedBy>
  <cp:lastPrinted>2017-05-25T14:40:44Z</cp:lastPrinted>
  <dcterms:created xsi:type="dcterms:W3CDTF">2004-05-06T20:52:58Z</dcterms:created>
  <dcterms:modified xsi:type="dcterms:W3CDTF">2017-11-17T16:57:35Z</dcterms:modified>
  <cp:category/>
  <cp:version/>
  <cp:contentType/>
  <cp:contentStatus/>
</cp:coreProperties>
</file>